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GoBack2" localSheetId="0">'Лист1'!$N$360</definedName>
    <definedName name="_xlnm.Print_Area" localSheetId="0">'Лист1'!$A$1:$N$424</definedName>
  </definedNames>
  <calcPr fullCalcOnLoad="1"/>
</workbook>
</file>

<file path=xl/sharedStrings.xml><?xml version="1.0" encoding="utf-8"?>
<sst xmlns="http://schemas.openxmlformats.org/spreadsheetml/2006/main" count="741" uniqueCount="193">
  <si>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</si>
  <si>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</si>
  <si>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</si>
  <si>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</si>
  <si>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</si>
  <si>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</si>
  <si>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</si>
  <si>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</si>
  <si>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</si>
  <si>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</si>
  <si>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</si>
  <si>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</si>
  <si>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</si>
  <si>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</si>
  <si>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r>
      <rPr>
        <sz val="8"/>
        <color indexed="8"/>
        <rFont val="Calibri"/>
        <family val="2"/>
      </rPr>
      <t>В</t>
    </r>
    <r>
      <rPr>
        <sz val="8"/>
        <color indexed="8"/>
        <rFont val="Calibri"/>
        <family val="2"/>
      </rPr>
      <t>₁</t>
    </r>
  </si>
  <si>
    <t>С</t>
  </si>
  <si>
    <t>А</t>
  </si>
  <si>
    <t>Первая неделя</t>
  </si>
  <si>
    <t>Понедельник</t>
  </si>
  <si>
    <t>Завтрак</t>
  </si>
  <si>
    <t>Масло сливочное</t>
  </si>
  <si>
    <t>15</t>
  </si>
  <si>
    <t>Омлет с сыром</t>
  </si>
  <si>
    <t>150</t>
  </si>
  <si>
    <t>Фруктовое пюре</t>
  </si>
  <si>
    <t>100</t>
  </si>
  <si>
    <t>ТТК 245</t>
  </si>
  <si>
    <t>Кофейный напиток витаминизированный</t>
  </si>
  <si>
    <t>200</t>
  </si>
  <si>
    <t>Батон витаминный с микронутриентами</t>
  </si>
  <si>
    <t>30</t>
  </si>
  <si>
    <t>Всего:</t>
  </si>
  <si>
    <t>Обед</t>
  </si>
  <si>
    <t>Суп картофельный с рисом, рыбными консервами, зеленью</t>
  </si>
  <si>
    <t>265</t>
  </si>
  <si>
    <t xml:space="preserve">Гуляш из говядины </t>
  </si>
  <si>
    <t>90</t>
  </si>
  <si>
    <t>Каша гречневая рассыпчатая</t>
  </si>
  <si>
    <t>Компот из смеси сухофруктов</t>
  </si>
  <si>
    <t>Хлеб полезный с микронутриентами/Батон витаминный с микронутриентами</t>
  </si>
  <si>
    <t>30/20</t>
  </si>
  <si>
    <t>Полдник</t>
  </si>
  <si>
    <t>Молоко витаминизированное</t>
  </si>
  <si>
    <t>ТТК 221</t>
  </si>
  <si>
    <t>Плюшка с маком</t>
  </si>
  <si>
    <t>50</t>
  </si>
  <si>
    <t>Итого:</t>
  </si>
  <si>
    <t>Вторник</t>
  </si>
  <si>
    <t>10</t>
  </si>
  <si>
    <t>Сыр порционно</t>
  </si>
  <si>
    <t>Запеканка из творога с вареньем</t>
  </si>
  <si>
    <t>150/30</t>
  </si>
  <si>
    <t>Фрукты свежие (яблоко)</t>
  </si>
  <si>
    <t>120</t>
  </si>
  <si>
    <t>Чай с лимоном</t>
  </si>
  <si>
    <t>200/7</t>
  </si>
  <si>
    <t>Борщ со свежей капустой и картофелем, мясом, сметаной,  зеленью</t>
  </si>
  <si>
    <t>10/255</t>
  </si>
  <si>
    <t>ТТК 242</t>
  </si>
  <si>
    <t xml:space="preserve">Филе куриное панированное  </t>
  </si>
  <si>
    <t>Рис отварной</t>
  </si>
  <si>
    <t xml:space="preserve">Сок фруктовый </t>
  </si>
  <si>
    <t>30/30</t>
  </si>
  <si>
    <t>Йогурт фруктовый питьевой</t>
  </si>
  <si>
    <t>Среда</t>
  </si>
  <si>
    <t xml:space="preserve">Биточки домашние </t>
  </si>
  <si>
    <t>Рожки отварные</t>
  </si>
  <si>
    <t>Горошек зеленый консервированный</t>
  </si>
  <si>
    <t>35</t>
  </si>
  <si>
    <t>Кисломолочный напиток "Биолакт"</t>
  </si>
  <si>
    <t>ТТК 243</t>
  </si>
  <si>
    <t>Кисель плодово-ягодный витаминизированный</t>
  </si>
  <si>
    <t>Суп картофельный с горохом, зеленью</t>
  </si>
  <si>
    <t>250</t>
  </si>
  <si>
    <t>ТТК 426</t>
  </si>
  <si>
    <t xml:space="preserve">Рыба запечённая </t>
  </si>
  <si>
    <t>60</t>
  </si>
  <si>
    <t>Пюре картофельное</t>
  </si>
  <si>
    <t>Чай с сахаром</t>
  </si>
  <si>
    <t>Оладьи со сгущённым молоком</t>
  </si>
  <si>
    <t>100/30</t>
  </si>
  <si>
    <t>ТТК 206</t>
  </si>
  <si>
    <t xml:space="preserve">Компот из ягод </t>
  </si>
  <si>
    <t>Четверг</t>
  </si>
  <si>
    <t>Каша молочная рисовая жидкая  с маслом</t>
  </si>
  <si>
    <t>200/5</t>
  </si>
  <si>
    <t>Йогурт "Растишка"</t>
  </si>
  <si>
    <t>110</t>
  </si>
  <si>
    <t>Фрукты свежие (груша)</t>
  </si>
  <si>
    <t>170</t>
  </si>
  <si>
    <t>Какао с молоком</t>
  </si>
  <si>
    <t>Щи из свежей капусты с картофелем, мясом, зеленью</t>
  </si>
  <si>
    <t>10/250</t>
  </si>
  <si>
    <t xml:space="preserve">Фрикадельки в соусе </t>
  </si>
  <si>
    <t>90/50</t>
  </si>
  <si>
    <t>Вермишель отварная</t>
  </si>
  <si>
    <t>Компот из смеси  сухофруктов</t>
  </si>
  <si>
    <t>Кисломолочный напиток "Снежок"</t>
  </si>
  <si>
    <t>ТТК 376</t>
  </si>
  <si>
    <t>Пирожок печёный сдобный с творогом</t>
  </si>
  <si>
    <t>Пятница</t>
  </si>
  <si>
    <t>ТТК 6</t>
  </si>
  <si>
    <t xml:space="preserve">Котлета из индейки </t>
  </si>
  <si>
    <t>ТТК 555</t>
  </si>
  <si>
    <t>Булгур с овощами, кукурузой</t>
  </si>
  <si>
    <t>Фрукты свежие (мандарин)</t>
  </si>
  <si>
    <t>177/2004</t>
  </si>
  <si>
    <t>Бульон с куриным филе, гренками, зеленью</t>
  </si>
  <si>
    <t>30/15/250</t>
  </si>
  <si>
    <t xml:space="preserve">Жаркое по-домашнему с печенью </t>
  </si>
  <si>
    <t>Компот из ягод</t>
  </si>
  <si>
    <t>Ватрушка с джемом</t>
  </si>
  <si>
    <t>70</t>
  </si>
  <si>
    <t>Вторая неделя</t>
  </si>
  <si>
    <t>Сосиска отварная</t>
  </si>
  <si>
    <t>333/2004</t>
  </si>
  <si>
    <t>Вермишель с сыром</t>
  </si>
  <si>
    <t>Смузи-коктейль</t>
  </si>
  <si>
    <t>ТТК 11</t>
  </si>
  <si>
    <t xml:space="preserve">Мясо с булгуром </t>
  </si>
  <si>
    <t>ТТК 22</t>
  </si>
  <si>
    <t>Плюшка Московская</t>
  </si>
  <si>
    <t xml:space="preserve">Биточки рыбные </t>
  </si>
  <si>
    <t>Суп с вермишелью и картофелем с мясными фрикадельками, зеленью</t>
  </si>
  <si>
    <t>15/250</t>
  </si>
  <si>
    <t>ТТК 473</t>
  </si>
  <si>
    <t xml:space="preserve">Бефстроганов из филе индейки </t>
  </si>
  <si>
    <t>Суп из овощей с мясом, зеленью</t>
  </si>
  <si>
    <t xml:space="preserve">Макаронник с мясом </t>
  </si>
  <si>
    <t>Ветчина порционно</t>
  </si>
  <si>
    <t>25</t>
  </si>
  <si>
    <t>ТТК 147</t>
  </si>
  <si>
    <t>Каша молочная "Дружба" жидкая с маслом</t>
  </si>
  <si>
    <t>Творог "Растишка"</t>
  </si>
  <si>
    <t>20/15/250</t>
  </si>
  <si>
    <t>ТТК 274</t>
  </si>
  <si>
    <t xml:space="preserve">Ёжики "Аппетитные" </t>
  </si>
  <si>
    <t>Сдоба обыкновенная</t>
  </si>
  <si>
    <t>ТТК 477</t>
  </si>
  <si>
    <t xml:space="preserve">Бифштекс домашний </t>
  </si>
  <si>
    <t>Компот из ягод (горячий напиток)</t>
  </si>
  <si>
    <t>80</t>
  </si>
  <si>
    <t>Сок фруктовый фасованный</t>
  </si>
  <si>
    <t>ТТК 27</t>
  </si>
  <si>
    <t>Хачапури</t>
  </si>
  <si>
    <t>Третья неделя</t>
  </si>
  <si>
    <t>Омлет натуральный</t>
  </si>
  <si>
    <t>Суп картофельный с пшеном, рыбными консервами, зеленью</t>
  </si>
  <si>
    <t>270</t>
  </si>
  <si>
    <t xml:space="preserve">Плов из говядины </t>
  </si>
  <si>
    <t>101/2004</t>
  </si>
  <si>
    <t>Икра кабачковая (доп.гарнир)</t>
  </si>
  <si>
    <t>40</t>
  </si>
  <si>
    <t>Маковый рулетик посыпной</t>
  </si>
  <si>
    <t>Каша молочная пшённая жидкая с маслом</t>
  </si>
  <si>
    <t>ТТК245</t>
  </si>
  <si>
    <t>Суп картофельный с горохом, мясом, зеленью</t>
  </si>
  <si>
    <t>ТТК 12</t>
  </si>
  <si>
    <t xml:space="preserve">Жаркое с индейкой </t>
  </si>
  <si>
    <t>467/2004</t>
  </si>
  <si>
    <t>Биточки домашние</t>
  </si>
  <si>
    <t>Запеканка из творога со сгущенным молоком</t>
  </si>
  <si>
    <t>150/20</t>
  </si>
  <si>
    <t>20</t>
  </si>
  <si>
    <t>157/2004</t>
  </si>
  <si>
    <t>Солянка домашняя со сметаной, зеленью</t>
  </si>
  <si>
    <t>255</t>
  </si>
  <si>
    <t>Компот из яблок</t>
  </si>
  <si>
    <t>ТТК 500</t>
  </si>
  <si>
    <t>Шницель "Нежный"</t>
  </si>
  <si>
    <t>431/2004</t>
  </si>
  <si>
    <t xml:space="preserve">Печень по-строгановски </t>
  </si>
  <si>
    <t>Четвертая  неделя</t>
  </si>
  <si>
    <t>11/2004</t>
  </si>
  <si>
    <t>Бутерброд горячий с ветчиной и сыром</t>
  </si>
  <si>
    <t>55</t>
  </si>
  <si>
    <t>Каша молочная из овсяных хлопьев «Геркулес» жидкая с маслом</t>
  </si>
  <si>
    <t>75</t>
  </si>
  <si>
    <t>Сдоба "Аппетитная" с начинкой</t>
  </si>
  <si>
    <t>Суп молочный с вермишелью</t>
  </si>
  <si>
    <t>100/50</t>
  </si>
  <si>
    <t>Горошек зелёный консервированный (доп.гарнир)</t>
  </si>
  <si>
    <t>ТТК 499</t>
  </si>
  <si>
    <t xml:space="preserve">Котлета куриная </t>
  </si>
  <si>
    <t>Макаронник с мясом</t>
  </si>
  <si>
    <t>ТТК 552</t>
  </si>
  <si>
    <t>Индейка с булгуром</t>
  </si>
  <si>
    <t>Щи из свежей капусты с картофелем,  зеленью</t>
  </si>
  <si>
    <t>Ёжики "Аппетитные"</t>
  </si>
  <si>
    <t>65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</si>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</sst>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54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4"/>
  <sheetViews>
    <sheetView tabSelected="1" view="pageBreakPreview" zoomScaleNormal="65" zoomScaleSheetLayoutView="100" zoomScalePageLayoutView="0" workbookViewId="0" topLeftCell="B175">
      <selection activeCell="H183" sqref="H183"/>
    </sheetView>
  </sheetViews>
  <sheetFormatPr defaultColWidth="8.00390625" defaultRowHeight="12.75" customHeight="1"/>
  <cols>
    <col min="1" max="1" width="8.57421875" style="1" customWidth="1"/>
    <col min="2" max="2" width="39.28125" style="1" customWidth="1"/>
    <col min="3" max="3" width="10.00390625" style="2" customWidth="1"/>
    <col min="4" max="5" width="6.00390625" style="1" customWidth="1"/>
    <col min="6" max="6" width="7.57421875" style="1" customWidth="1"/>
    <col min="7" max="7" width="7.8515625" style="1" customWidth="1"/>
    <col min="8" max="10" width="6.421875" style="1" customWidth="1"/>
    <col min="11" max="11" width="5.421875" style="1" customWidth="1"/>
    <col min="12" max="12" width="5.57421875" style="1" customWidth="1"/>
    <col min="13" max="13" width="6.00390625" style="1" customWidth="1"/>
    <col min="14" max="14" width="5.421875" style="1" customWidth="1"/>
    <col min="15" max="16384" width="8.00390625" style="1" customWidth="1"/>
  </cols>
  <sheetData>
    <row r="1" spans="1:14" ht="12.75" customHeight="1">
      <c r="A1" s="51" t="s">
        <v>0</v>
      </c>
      <c r="B1" s="53" t="s">
        <v>1</v>
      </c>
      <c r="C1" s="53" t="s">
        <v>2</v>
      </c>
      <c r="D1" s="51" t="s">
        <v>3</v>
      </c>
      <c r="E1" s="51"/>
      <c r="F1" s="51"/>
      <c r="G1" s="51" t="s">
        <v>4</v>
      </c>
      <c r="H1" s="51" t="s">
        <v>5</v>
      </c>
      <c r="I1" s="51"/>
      <c r="J1" s="51"/>
      <c r="K1" s="51"/>
      <c r="L1" s="51" t="s">
        <v>6</v>
      </c>
      <c r="M1" s="51"/>
      <c r="N1" s="51"/>
    </row>
    <row r="2" spans="1:14" ht="33.75" customHeight="1">
      <c r="A2" s="51"/>
      <c r="B2" s="53"/>
      <c r="C2" s="53"/>
      <c r="D2" s="3" t="s">
        <v>7</v>
      </c>
      <c r="E2" s="3" t="s">
        <v>8</v>
      </c>
      <c r="F2" s="3" t="s">
        <v>9</v>
      </c>
      <c r="G2" s="51"/>
      <c r="H2" s="3" t="s">
        <v>10</v>
      </c>
      <c r="I2" s="3" t="s">
        <v>11</v>
      </c>
      <c r="J2" s="3" t="s">
        <v>12</v>
      </c>
      <c r="K2" s="3" t="s">
        <v>13</v>
      </c>
      <c r="L2" s="4" t="s">
        <v>14</v>
      </c>
      <c r="M2" s="3" t="s">
        <v>15</v>
      </c>
      <c r="N2" s="3" t="s">
        <v>16</v>
      </c>
    </row>
    <row r="3" spans="1:14" ht="14.25" customHeight="1">
      <c r="A3" s="5"/>
      <c r="B3" s="6" t="s">
        <v>17</v>
      </c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</row>
    <row r="4" spans="1:14" ht="14.25" customHeight="1">
      <c r="A4" s="9"/>
      <c r="B4" s="10" t="s">
        <v>18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</row>
    <row r="5" spans="1:14" ht="14.25" customHeight="1">
      <c r="A5" s="7"/>
      <c r="B5" s="11" t="s">
        <v>19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4.25" customHeight="1">
      <c r="A6" s="7">
        <v>14</v>
      </c>
      <c r="B6" s="13" t="s">
        <v>20</v>
      </c>
      <c r="C6" s="14" t="s">
        <v>21</v>
      </c>
      <c r="D6" s="7">
        <v>0.15</v>
      </c>
      <c r="E6" s="7">
        <v>11</v>
      </c>
      <c r="F6" s="7">
        <v>0.15</v>
      </c>
      <c r="G6" s="7">
        <v>99</v>
      </c>
      <c r="H6" s="7">
        <v>3</v>
      </c>
      <c r="I6" s="7">
        <v>0</v>
      </c>
      <c r="J6" s="7">
        <v>4.5</v>
      </c>
      <c r="K6" s="7">
        <v>0.03</v>
      </c>
      <c r="L6" s="7">
        <v>0</v>
      </c>
      <c r="M6" s="7">
        <v>0</v>
      </c>
      <c r="N6" s="7">
        <v>0.06</v>
      </c>
    </row>
    <row r="7" spans="1:14" ht="14.25" customHeight="1">
      <c r="A7" s="7">
        <v>211</v>
      </c>
      <c r="B7" s="13" t="s">
        <v>22</v>
      </c>
      <c r="C7" s="14" t="s">
        <v>23</v>
      </c>
      <c r="D7" s="7">
        <v>18.8</v>
      </c>
      <c r="E7" s="7">
        <v>21.4</v>
      </c>
      <c r="F7" s="7">
        <v>3.2</v>
      </c>
      <c r="G7" s="7">
        <v>256</v>
      </c>
      <c r="H7" s="7">
        <v>309</v>
      </c>
      <c r="I7" s="7">
        <v>27</v>
      </c>
      <c r="J7" s="7">
        <v>342</v>
      </c>
      <c r="K7" s="7">
        <v>2.7</v>
      </c>
      <c r="L7" s="7">
        <v>0.09</v>
      </c>
      <c r="M7" s="7">
        <v>0.43</v>
      </c>
      <c r="N7" s="7">
        <v>0.32</v>
      </c>
    </row>
    <row r="8" spans="1:14" ht="14.25" customHeight="1">
      <c r="A8" s="7"/>
      <c r="B8" s="15" t="s">
        <v>24</v>
      </c>
      <c r="C8" s="14" t="s">
        <v>25</v>
      </c>
      <c r="D8" s="7">
        <v>0</v>
      </c>
      <c r="E8" s="7">
        <v>0</v>
      </c>
      <c r="F8" s="7">
        <v>17.6</v>
      </c>
      <c r="G8" s="7">
        <v>70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2.75" customHeight="1">
      <c r="A9" s="7" t="s">
        <v>26</v>
      </c>
      <c r="B9" s="16" t="s">
        <v>27</v>
      </c>
      <c r="C9" s="14" t="s">
        <v>28</v>
      </c>
      <c r="D9" s="7">
        <v>2.3</v>
      </c>
      <c r="E9" s="7">
        <v>1.8</v>
      </c>
      <c r="F9" s="7">
        <v>25</v>
      </c>
      <c r="G9" s="7">
        <v>125</v>
      </c>
      <c r="H9" s="7">
        <v>61</v>
      </c>
      <c r="I9" s="7">
        <v>7</v>
      </c>
      <c r="J9" s="7">
        <v>45</v>
      </c>
      <c r="K9" s="7">
        <v>0.1</v>
      </c>
      <c r="L9" s="7">
        <v>0.24</v>
      </c>
      <c r="M9" s="7">
        <v>0.65</v>
      </c>
      <c r="N9" s="7">
        <v>0.01</v>
      </c>
    </row>
    <row r="10" spans="1:14" ht="14.25" customHeight="1">
      <c r="A10" s="7"/>
      <c r="B10" s="17" t="s">
        <v>29</v>
      </c>
      <c r="C10" s="12" t="s">
        <v>30</v>
      </c>
      <c r="D10" s="7">
        <v>2.4</v>
      </c>
      <c r="E10" s="7">
        <v>0.6</v>
      </c>
      <c r="F10" s="7">
        <v>17.1</v>
      </c>
      <c r="G10" s="7">
        <v>84</v>
      </c>
      <c r="H10" s="7">
        <v>11.7</v>
      </c>
      <c r="I10" s="7">
        <v>10</v>
      </c>
      <c r="J10" s="7">
        <v>27</v>
      </c>
      <c r="K10" s="7">
        <v>0.6</v>
      </c>
      <c r="L10" s="7">
        <v>0.09</v>
      </c>
      <c r="M10" s="7">
        <v>0</v>
      </c>
      <c r="N10" s="7">
        <v>0</v>
      </c>
    </row>
    <row r="11" spans="1:14" ht="14.25" customHeight="1">
      <c r="A11" s="7"/>
      <c r="B11" s="18" t="s">
        <v>31</v>
      </c>
      <c r="C11" s="19"/>
      <c r="D11" s="20">
        <f aca="true" t="shared" si="0" ref="D11:N11">SUM(D6:D10)</f>
        <v>23.65</v>
      </c>
      <c r="E11" s="20">
        <f t="shared" si="0"/>
        <v>34.8</v>
      </c>
      <c r="F11" s="20">
        <f t="shared" si="0"/>
        <v>63.050000000000004</v>
      </c>
      <c r="G11" s="20">
        <f t="shared" si="0"/>
        <v>634</v>
      </c>
      <c r="H11" s="20">
        <f t="shared" si="0"/>
        <v>384.7</v>
      </c>
      <c r="I11" s="20">
        <f t="shared" si="0"/>
        <v>44</v>
      </c>
      <c r="J11" s="20">
        <f t="shared" si="0"/>
        <v>418.5</v>
      </c>
      <c r="K11" s="20">
        <f t="shared" si="0"/>
        <v>3.43</v>
      </c>
      <c r="L11" s="20">
        <f t="shared" si="0"/>
        <v>0.41999999999999993</v>
      </c>
      <c r="M11" s="20">
        <f t="shared" si="0"/>
        <v>1.08</v>
      </c>
      <c r="N11" s="20">
        <f t="shared" si="0"/>
        <v>0.39</v>
      </c>
    </row>
    <row r="12" spans="1:14" ht="14.25" customHeight="1">
      <c r="A12" s="7"/>
      <c r="B12" s="11" t="s">
        <v>32</v>
      </c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6.25" customHeight="1">
      <c r="A13" s="21">
        <v>101</v>
      </c>
      <c r="B13" s="15" t="s">
        <v>33</v>
      </c>
      <c r="C13" s="14" t="s">
        <v>34</v>
      </c>
      <c r="D13" s="7">
        <v>4.5</v>
      </c>
      <c r="E13" s="7">
        <v>5.7</v>
      </c>
      <c r="F13" s="7">
        <v>17.4</v>
      </c>
      <c r="G13" s="7">
        <v>142</v>
      </c>
      <c r="H13" s="7">
        <v>14</v>
      </c>
      <c r="I13" s="7">
        <v>25</v>
      </c>
      <c r="J13" s="7">
        <v>64</v>
      </c>
      <c r="K13" s="7">
        <v>0.88</v>
      </c>
      <c r="L13" s="7">
        <v>0.09</v>
      </c>
      <c r="M13" s="7">
        <v>8.25</v>
      </c>
      <c r="N13" s="7">
        <v>0</v>
      </c>
    </row>
    <row r="14" spans="1:14" ht="15.75" customHeight="1">
      <c r="A14" s="7">
        <v>260</v>
      </c>
      <c r="B14" s="5" t="s">
        <v>35</v>
      </c>
      <c r="C14" s="12" t="s">
        <v>36</v>
      </c>
      <c r="D14" s="21">
        <v>8.3</v>
      </c>
      <c r="E14" s="21">
        <v>7.94</v>
      </c>
      <c r="F14" s="21">
        <v>3.2</v>
      </c>
      <c r="G14" s="21">
        <v>117</v>
      </c>
      <c r="H14" s="21">
        <v>14.6</v>
      </c>
      <c r="I14" s="21">
        <v>14.3</v>
      </c>
      <c r="J14" s="21">
        <v>102.1</v>
      </c>
      <c r="K14" s="21">
        <v>0.95</v>
      </c>
      <c r="L14" s="21">
        <v>0.05</v>
      </c>
      <c r="M14" s="21">
        <v>0.5</v>
      </c>
      <c r="N14" s="21">
        <v>0.01</v>
      </c>
    </row>
    <row r="15" spans="1:14" ht="14.25" customHeight="1">
      <c r="A15" s="21">
        <v>302</v>
      </c>
      <c r="B15" s="13" t="s">
        <v>37</v>
      </c>
      <c r="C15" s="14" t="s">
        <v>23</v>
      </c>
      <c r="D15" s="21">
        <v>8.5</v>
      </c>
      <c r="E15" s="21">
        <v>7.3</v>
      </c>
      <c r="F15" s="21">
        <v>36.6</v>
      </c>
      <c r="G15" s="21">
        <v>251</v>
      </c>
      <c r="H15" s="21">
        <v>15</v>
      </c>
      <c r="I15" s="21">
        <v>133</v>
      </c>
      <c r="J15" s="21">
        <v>201</v>
      </c>
      <c r="K15" s="21">
        <v>4.5</v>
      </c>
      <c r="L15" s="21">
        <v>0.21</v>
      </c>
      <c r="M15" s="21">
        <v>0</v>
      </c>
      <c r="N15" s="21">
        <v>0.03</v>
      </c>
    </row>
    <row r="16" spans="1:14" ht="14.25" customHeight="1">
      <c r="A16" s="7">
        <v>349</v>
      </c>
      <c r="B16" s="22" t="s">
        <v>38</v>
      </c>
      <c r="C16" s="12" t="s">
        <v>28</v>
      </c>
      <c r="D16" s="7">
        <v>0.6000000000000001</v>
      </c>
      <c r="E16" s="7">
        <v>0</v>
      </c>
      <c r="F16" s="7">
        <v>20.9</v>
      </c>
      <c r="G16" s="7">
        <v>83</v>
      </c>
      <c r="H16" s="7">
        <v>23</v>
      </c>
      <c r="I16" s="7">
        <v>18</v>
      </c>
      <c r="J16" s="7">
        <v>38</v>
      </c>
      <c r="K16" s="7">
        <v>0.6000000000000001</v>
      </c>
      <c r="L16" s="7">
        <v>0.01</v>
      </c>
      <c r="M16" s="7">
        <v>1.09</v>
      </c>
      <c r="N16" s="7">
        <v>0.2</v>
      </c>
    </row>
    <row r="17" spans="1:14" ht="27" customHeight="1">
      <c r="A17" s="7"/>
      <c r="B17" s="17" t="s">
        <v>39</v>
      </c>
      <c r="C17" s="12" t="s">
        <v>40</v>
      </c>
      <c r="D17" s="7">
        <v>3.7</v>
      </c>
      <c r="E17" s="23">
        <v>0.7</v>
      </c>
      <c r="F17" s="7">
        <v>24.299999999999997</v>
      </c>
      <c r="G17" s="7">
        <v>119</v>
      </c>
      <c r="H17" s="7">
        <v>28.800000000000004</v>
      </c>
      <c r="I17" s="7">
        <v>20.666666666666668</v>
      </c>
      <c r="J17" s="7">
        <v>63</v>
      </c>
      <c r="K17" s="7">
        <v>1.5699999999999998</v>
      </c>
      <c r="L17" s="7">
        <v>0.16</v>
      </c>
      <c r="M17" s="7">
        <v>0</v>
      </c>
      <c r="N17" s="7">
        <v>0</v>
      </c>
    </row>
    <row r="18" spans="1:14" ht="14.25" customHeight="1">
      <c r="A18" s="7"/>
      <c r="B18" s="18" t="s">
        <v>31</v>
      </c>
      <c r="C18" s="19"/>
      <c r="D18" s="20">
        <f aca="true" t="shared" si="1" ref="D18:N18">SUM(D13:D17)</f>
        <v>25.6</v>
      </c>
      <c r="E18" s="20">
        <f t="shared" si="1"/>
        <v>21.64</v>
      </c>
      <c r="F18" s="20">
        <f t="shared" si="1"/>
        <v>102.39999999999999</v>
      </c>
      <c r="G18" s="20">
        <f t="shared" si="1"/>
        <v>712</v>
      </c>
      <c r="H18" s="20">
        <f t="shared" si="1"/>
        <v>95.4</v>
      </c>
      <c r="I18" s="20">
        <f t="shared" si="1"/>
        <v>210.96666666666667</v>
      </c>
      <c r="J18" s="20">
        <f t="shared" si="1"/>
        <v>468.1</v>
      </c>
      <c r="K18" s="20">
        <f t="shared" si="1"/>
        <v>8.5</v>
      </c>
      <c r="L18" s="20">
        <f t="shared" si="1"/>
        <v>0.52</v>
      </c>
      <c r="M18" s="20">
        <f t="shared" si="1"/>
        <v>9.84</v>
      </c>
      <c r="N18" s="20">
        <f t="shared" si="1"/>
        <v>0.24000000000000002</v>
      </c>
    </row>
    <row r="19" spans="1:14" ht="14.25" customHeight="1">
      <c r="A19" s="7"/>
      <c r="B19" s="11" t="s">
        <v>41</v>
      </c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>
      <c r="A20" s="7"/>
      <c r="B20" s="17" t="s">
        <v>42</v>
      </c>
      <c r="C20" s="12" t="s">
        <v>28</v>
      </c>
      <c r="D20" s="7">
        <v>6</v>
      </c>
      <c r="E20" s="7">
        <v>6.4</v>
      </c>
      <c r="F20" s="7">
        <v>9.4</v>
      </c>
      <c r="G20" s="7">
        <v>120</v>
      </c>
      <c r="H20" s="7">
        <v>240</v>
      </c>
      <c r="I20" s="7">
        <v>28</v>
      </c>
      <c r="J20" s="7">
        <v>180</v>
      </c>
      <c r="K20" s="7">
        <v>0.2</v>
      </c>
      <c r="L20" s="7">
        <v>0.30000000000000004</v>
      </c>
      <c r="M20" s="7">
        <v>17</v>
      </c>
      <c r="N20" s="7">
        <v>0.18</v>
      </c>
    </row>
    <row r="21" spans="1:14" ht="14.25" customHeight="1">
      <c r="A21" s="7" t="s">
        <v>43</v>
      </c>
      <c r="B21" s="9" t="s">
        <v>44</v>
      </c>
      <c r="C21" s="14" t="s">
        <v>45</v>
      </c>
      <c r="D21" s="7">
        <v>4</v>
      </c>
      <c r="E21" s="7">
        <v>4.5</v>
      </c>
      <c r="F21" s="7">
        <v>21.8</v>
      </c>
      <c r="G21" s="7">
        <v>162</v>
      </c>
      <c r="H21" s="7">
        <v>17</v>
      </c>
      <c r="I21" s="7">
        <v>7</v>
      </c>
      <c r="J21" s="7">
        <v>34</v>
      </c>
      <c r="K21" s="7">
        <v>0.4</v>
      </c>
      <c r="L21" s="7">
        <v>0.07</v>
      </c>
      <c r="M21" s="7">
        <v>0.05</v>
      </c>
      <c r="N21" s="7">
        <v>0.03</v>
      </c>
    </row>
    <row r="22" spans="1:14" ht="14.25" customHeight="1">
      <c r="A22" s="7"/>
      <c r="B22" s="18" t="s">
        <v>31</v>
      </c>
      <c r="C22" s="19"/>
      <c r="D22" s="20">
        <f aca="true" t="shared" si="2" ref="D22:N22">SUM(D20:D21)</f>
        <v>10</v>
      </c>
      <c r="E22" s="20">
        <f t="shared" si="2"/>
        <v>10.9</v>
      </c>
      <c r="F22" s="20">
        <f t="shared" si="2"/>
        <v>31.200000000000003</v>
      </c>
      <c r="G22" s="20">
        <f t="shared" si="2"/>
        <v>282</v>
      </c>
      <c r="H22" s="20">
        <f t="shared" si="2"/>
        <v>257</v>
      </c>
      <c r="I22" s="20">
        <f t="shared" si="2"/>
        <v>35</v>
      </c>
      <c r="J22" s="20">
        <f t="shared" si="2"/>
        <v>214</v>
      </c>
      <c r="K22" s="20">
        <f t="shared" si="2"/>
        <v>0.6000000000000001</v>
      </c>
      <c r="L22" s="20">
        <f t="shared" si="2"/>
        <v>0.37000000000000005</v>
      </c>
      <c r="M22" s="20">
        <f t="shared" si="2"/>
        <v>17.05</v>
      </c>
      <c r="N22" s="20">
        <f t="shared" si="2"/>
        <v>0.21</v>
      </c>
    </row>
    <row r="23" spans="1:14" ht="14.25" customHeight="1">
      <c r="A23" s="7"/>
      <c r="B23" s="24" t="s">
        <v>46</v>
      </c>
      <c r="C23" s="19"/>
      <c r="D23" s="25">
        <f aca="true" t="shared" si="3" ref="D23:N23">D11+D18+D22</f>
        <v>59.25</v>
      </c>
      <c r="E23" s="25">
        <f t="shared" si="3"/>
        <v>67.34</v>
      </c>
      <c r="F23" s="25">
        <f t="shared" si="3"/>
        <v>196.64999999999998</v>
      </c>
      <c r="G23" s="25">
        <f t="shared" si="3"/>
        <v>1628</v>
      </c>
      <c r="H23" s="25">
        <f t="shared" si="3"/>
        <v>737.1</v>
      </c>
      <c r="I23" s="25">
        <f t="shared" si="3"/>
        <v>289.9666666666667</v>
      </c>
      <c r="J23" s="25">
        <f t="shared" si="3"/>
        <v>1100.6</v>
      </c>
      <c r="K23" s="25">
        <f t="shared" si="3"/>
        <v>12.53</v>
      </c>
      <c r="L23" s="25">
        <f t="shared" si="3"/>
        <v>1.31</v>
      </c>
      <c r="M23" s="25">
        <f t="shared" si="3"/>
        <v>27.97</v>
      </c>
      <c r="N23" s="25">
        <f t="shared" si="3"/>
        <v>0.84</v>
      </c>
    </row>
    <row r="24" spans="1:14" ht="14.25" customHeight="1">
      <c r="A24" s="7"/>
      <c r="B24" s="10" t="s">
        <v>47</v>
      </c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>
      <c r="A25" s="7"/>
      <c r="B25" s="11" t="s">
        <v>19</v>
      </c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>
      <c r="A26" s="7">
        <v>14</v>
      </c>
      <c r="B26" s="17" t="s">
        <v>20</v>
      </c>
      <c r="C26" s="14" t="s">
        <v>48</v>
      </c>
      <c r="D26" s="7">
        <v>0.1</v>
      </c>
      <c r="E26" s="7">
        <v>7.3</v>
      </c>
      <c r="F26" s="7">
        <v>0.1</v>
      </c>
      <c r="G26" s="7">
        <v>66</v>
      </c>
      <c r="H26" s="7">
        <v>2</v>
      </c>
      <c r="I26" s="7">
        <v>0</v>
      </c>
      <c r="J26" s="7">
        <v>3</v>
      </c>
      <c r="K26" s="7">
        <v>0.02</v>
      </c>
      <c r="L26" s="7">
        <v>0</v>
      </c>
      <c r="M26" s="7">
        <v>0</v>
      </c>
      <c r="N26" s="7">
        <v>0.04</v>
      </c>
    </row>
    <row r="27" spans="1:14" ht="14.25" customHeight="1">
      <c r="A27" s="7">
        <v>15</v>
      </c>
      <c r="B27" s="17" t="s">
        <v>49</v>
      </c>
      <c r="C27" s="12" t="s">
        <v>48</v>
      </c>
      <c r="D27" s="7">
        <v>2.3</v>
      </c>
      <c r="E27" s="7">
        <v>3</v>
      </c>
      <c r="F27" s="7">
        <v>0</v>
      </c>
      <c r="G27" s="7">
        <v>36</v>
      </c>
      <c r="H27" s="7">
        <v>88</v>
      </c>
      <c r="I27" s="7">
        <v>3.5</v>
      </c>
      <c r="J27" s="7">
        <v>50</v>
      </c>
      <c r="K27" s="7">
        <v>0.1</v>
      </c>
      <c r="L27" s="7">
        <v>0</v>
      </c>
      <c r="M27" s="7">
        <v>0.07</v>
      </c>
      <c r="N27" s="7">
        <v>0.03</v>
      </c>
    </row>
    <row r="28" spans="1:14" ht="14.25" customHeight="1">
      <c r="A28" s="21">
        <v>223</v>
      </c>
      <c r="B28" s="13" t="s">
        <v>50</v>
      </c>
      <c r="C28" s="14" t="s">
        <v>51</v>
      </c>
      <c r="D28" s="21">
        <v>23.6</v>
      </c>
      <c r="E28" s="7">
        <v>17.5</v>
      </c>
      <c r="F28" s="7">
        <v>45.3</v>
      </c>
      <c r="G28" s="7">
        <v>341</v>
      </c>
      <c r="H28" s="7">
        <v>391</v>
      </c>
      <c r="I28" s="7">
        <v>35</v>
      </c>
      <c r="J28" s="7">
        <v>308</v>
      </c>
      <c r="K28" s="7">
        <v>1.3</v>
      </c>
      <c r="L28" s="7">
        <v>0.07</v>
      </c>
      <c r="M28" s="7">
        <v>0.8</v>
      </c>
      <c r="N28" s="7">
        <v>0.05</v>
      </c>
    </row>
    <row r="29" spans="1:14" ht="14.25" customHeight="1">
      <c r="A29" s="7">
        <v>338</v>
      </c>
      <c r="B29" s="13" t="s">
        <v>52</v>
      </c>
      <c r="C29" s="14" t="s">
        <v>53</v>
      </c>
      <c r="D29" s="7">
        <v>0.5</v>
      </c>
      <c r="E29" s="7">
        <v>0.5</v>
      </c>
      <c r="F29" s="7">
        <v>11.7</v>
      </c>
      <c r="G29" s="7">
        <v>57</v>
      </c>
      <c r="H29" s="7">
        <v>19</v>
      </c>
      <c r="I29" s="7">
        <v>11</v>
      </c>
      <c r="J29" s="7">
        <v>14</v>
      </c>
      <c r="K29" s="7">
        <v>2.7</v>
      </c>
      <c r="L29" s="7">
        <v>0.04</v>
      </c>
      <c r="M29" s="7">
        <v>12</v>
      </c>
      <c r="N29" s="7">
        <v>0</v>
      </c>
    </row>
    <row r="30" spans="1:14" ht="14.25" customHeight="1">
      <c r="A30" s="21">
        <v>377</v>
      </c>
      <c r="B30" s="16" t="s">
        <v>54</v>
      </c>
      <c r="C30" s="14" t="s">
        <v>55</v>
      </c>
      <c r="D30" s="21">
        <v>0.30000000000000004</v>
      </c>
      <c r="E30" s="21">
        <v>0.1</v>
      </c>
      <c r="F30" s="21">
        <v>10.3</v>
      </c>
      <c r="G30" s="21">
        <v>44</v>
      </c>
      <c r="H30" s="21">
        <v>8</v>
      </c>
      <c r="I30" s="21">
        <v>5</v>
      </c>
      <c r="J30" s="21">
        <v>10</v>
      </c>
      <c r="K30" s="21">
        <v>0.9</v>
      </c>
      <c r="L30" s="21">
        <v>0</v>
      </c>
      <c r="M30" s="21">
        <v>2.9</v>
      </c>
      <c r="N30" s="21">
        <v>0</v>
      </c>
    </row>
    <row r="31" spans="1:14" ht="14.25" customHeight="1">
      <c r="A31" s="7"/>
      <c r="B31" s="17" t="s">
        <v>29</v>
      </c>
      <c r="C31" s="12" t="s">
        <v>30</v>
      </c>
      <c r="D31" s="7">
        <v>2.4</v>
      </c>
      <c r="E31" s="7">
        <v>0.6</v>
      </c>
      <c r="F31" s="7">
        <v>17.1</v>
      </c>
      <c r="G31" s="7">
        <v>84</v>
      </c>
      <c r="H31" s="7">
        <v>11.7</v>
      </c>
      <c r="I31" s="7">
        <v>10</v>
      </c>
      <c r="J31" s="7">
        <v>27</v>
      </c>
      <c r="K31" s="7">
        <v>0.6</v>
      </c>
      <c r="L31" s="7">
        <v>0.09</v>
      </c>
      <c r="M31" s="7">
        <v>0</v>
      </c>
      <c r="N31" s="7">
        <v>0</v>
      </c>
    </row>
    <row r="32" spans="1:14" ht="14.25" customHeight="1">
      <c r="A32" s="7"/>
      <c r="B32" s="18" t="s">
        <v>31</v>
      </c>
      <c r="C32" s="19"/>
      <c r="D32" s="20">
        <f aca="true" t="shared" si="4" ref="D32:N32">SUM(D26:D31)</f>
        <v>29.2</v>
      </c>
      <c r="E32" s="20">
        <f t="shared" si="4"/>
        <v>29.000000000000004</v>
      </c>
      <c r="F32" s="20">
        <f t="shared" si="4"/>
        <v>84.5</v>
      </c>
      <c r="G32" s="20">
        <f t="shared" si="4"/>
        <v>628</v>
      </c>
      <c r="H32" s="20">
        <f t="shared" si="4"/>
        <v>519.7</v>
      </c>
      <c r="I32" s="20">
        <f t="shared" si="4"/>
        <v>64.5</v>
      </c>
      <c r="J32" s="20">
        <f t="shared" si="4"/>
        <v>412</v>
      </c>
      <c r="K32" s="20">
        <f t="shared" si="4"/>
        <v>5.62</v>
      </c>
      <c r="L32" s="20">
        <f t="shared" si="4"/>
        <v>0.2</v>
      </c>
      <c r="M32" s="20">
        <f t="shared" si="4"/>
        <v>15.770000000000001</v>
      </c>
      <c r="N32" s="20">
        <f t="shared" si="4"/>
        <v>0.12000000000000001</v>
      </c>
    </row>
    <row r="33" spans="1:14" ht="14.25" customHeight="1">
      <c r="A33" s="7"/>
      <c r="B33" s="11" t="s">
        <v>32</v>
      </c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7" customHeight="1">
      <c r="A34" s="7">
        <v>82</v>
      </c>
      <c r="B34" s="22" t="s">
        <v>56</v>
      </c>
      <c r="C34" s="14" t="s">
        <v>57</v>
      </c>
      <c r="D34" s="7">
        <v>4.8</v>
      </c>
      <c r="E34" s="7">
        <v>3.6</v>
      </c>
      <c r="F34" s="7">
        <v>9.9</v>
      </c>
      <c r="G34" s="7">
        <v>100</v>
      </c>
      <c r="H34" s="7">
        <v>38</v>
      </c>
      <c r="I34" s="7">
        <v>25</v>
      </c>
      <c r="J34" s="7">
        <v>53</v>
      </c>
      <c r="K34" s="7">
        <v>1.12</v>
      </c>
      <c r="L34" s="7">
        <v>0.05</v>
      </c>
      <c r="M34" s="7">
        <v>10.04</v>
      </c>
      <c r="N34" s="7">
        <v>0.01</v>
      </c>
    </row>
    <row r="35" spans="1:14" ht="14.25" customHeight="1">
      <c r="A35" s="7" t="s">
        <v>58</v>
      </c>
      <c r="B35" s="22" t="s">
        <v>59</v>
      </c>
      <c r="C35" s="14" t="s">
        <v>36</v>
      </c>
      <c r="D35" s="7">
        <v>21</v>
      </c>
      <c r="E35" s="7">
        <v>9.5</v>
      </c>
      <c r="F35" s="7">
        <v>9.3</v>
      </c>
      <c r="G35" s="7">
        <v>273</v>
      </c>
      <c r="H35" s="7">
        <v>12</v>
      </c>
      <c r="I35" s="7">
        <v>75</v>
      </c>
      <c r="J35" s="7">
        <v>95</v>
      </c>
      <c r="K35" s="7">
        <v>1.76</v>
      </c>
      <c r="L35" s="7">
        <v>0.09</v>
      </c>
      <c r="M35" s="7">
        <v>0.75</v>
      </c>
      <c r="N35" s="7">
        <v>0.07</v>
      </c>
    </row>
    <row r="36" spans="1:14" ht="14.25" customHeight="1">
      <c r="A36" s="21">
        <v>304</v>
      </c>
      <c r="B36" s="16" t="s">
        <v>60</v>
      </c>
      <c r="C36" s="14" t="s">
        <v>23</v>
      </c>
      <c r="D36" s="7">
        <v>3.7</v>
      </c>
      <c r="E36" s="7">
        <v>6.3</v>
      </c>
      <c r="F36" s="7">
        <v>28.5</v>
      </c>
      <c r="G36" s="7">
        <v>216</v>
      </c>
      <c r="H36" s="7">
        <v>1</v>
      </c>
      <c r="I36" s="7">
        <v>19</v>
      </c>
      <c r="J36" s="7">
        <v>62</v>
      </c>
      <c r="K36" s="7">
        <v>0.52</v>
      </c>
      <c r="L36" s="7">
        <v>0.03</v>
      </c>
      <c r="M36" s="7">
        <v>0</v>
      </c>
      <c r="N36" s="7">
        <v>0.03</v>
      </c>
    </row>
    <row r="37" spans="1:14" ht="14.25" customHeight="1">
      <c r="A37" s="21">
        <v>389</v>
      </c>
      <c r="B37" s="16" t="s">
        <v>61</v>
      </c>
      <c r="C37" s="14" t="s">
        <v>28</v>
      </c>
      <c r="D37" s="21">
        <v>0</v>
      </c>
      <c r="E37" s="21">
        <v>0</v>
      </c>
      <c r="F37" s="21">
        <v>22.4</v>
      </c>
      <c r="G37" s="21">
        <v>90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27" customHeight="1">
      <c r="A38" s="7"/>
      <c r="B38" s="17" t="s">
        <v>39</v>
      </c>
      <c r="C38" s="14" t="s">
        <v>62</v>
      </c>
      <c r="D38" s="7">
        <v>4.5</v>
      </c>
      <c r="E38" s="23">
        <v>0.9</v>
      </c>
      <c r="F38" s="7">
        <v>30</v>
      </c>
      <c r="G38" s="7">
        <v>147</v>
      </c>
      <c r="H38" s="7">
        <v>32.7</v>
      </c>
      <c r="I38" s="7">
        <v>24</v>
      </c>
      <c r="J38" s="7">
        <v>72</v>
      </c>
      <c r="K38" s="7">
        <v>1.77</v>
      </c>
      <c r="L38" s="7">
        <v>0.19</v>
      </c>
      <c r="M38" s="7">
        <v>0</v>
      </c>
      <c r="N38" s="7">
        <v>0</v>
      </c>
    </row>
    <row r="39" spans="1:14" ht="14.25" customHeight="1">
      <c r="A39" s="7"/>
      <c r="B39" s="18" t="s">
        <v>31</v>
      </c>
      <c r="C39" s="19"/>
      <c r="D39" s="20">
        <f aca="true" t="shared" si="5" ref="D39:N39">SUM(D34:D38)</f>
        <v>34</v>
      </c>
      <c r="E39" s="20">
        <f t="shared" si="5"/>
        <v>20.299999999999997</v>
      </c>
      <c r="F39" s="20">
        <f t="shared" si="5"/>
        <v>100.1</v>
      </c>
      <c r="G39" s="20">
        <f t="shared" si="5"/>
        <v>826</v>
      </c>
      <c r="H39" s="20">
        <f t="shared" si="5"/>
        <v>83.7</v>
      </c>
      <c r="I39" s="20">
        <f t="shared" si="5"/>
        <v>143</v>
      </c>
      <c r="J39" s="20">
        <f t="shared" si="5"/>
        <v>282</v>
      </c>
      <c r="K39" s="20">
        <f t="shared" si="5"/>
        <v>5.17</v>
      </c>
      <c r="L39" s="20">
        <f t="shared" si="5"/>
        <v>0.36</v>
      </c>
      <c r="M39" s="20">
        <f t="shared" si="5"/>
        <v>10.79</v>
      </c>
      <c r="N39" s="20">
        <f t="shared" si="5"/>
        <v>0.11</v>
      </c>
    </row>
    <row r="40" spans="1:14" ht="14.25" customHeight="1">
      <c r="A40" s="7"/>
      <c r="B40" s="11" t="s">
        <v>41</v>
      </c>
      <c r="C40" s="1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4.25" customHeight="1">
      <c r="A41" s="21">
        <v>386</v>
      </c>
      <c r="B41" s="13" t="s">
        <v>63</v>
      </c>
      <c r="C41" s="14" t="s">
        <v>28</v>
      </c>
      <c r="D41" s="21">
        <v>6</v>
      </c>
      <c r="E41" s="21">
        <v>5.6</v>
      </c>
      <c r="F41" s="21">
        <v>19</v>
      </c>
      <c r="G41" s="21">
        <v>150</v>
      </c>
      <c r="H41" s="21">
        <v>238</v>
      </c>
      <c r="I41" s="21">
        <v>28</v>
      </c>
      <c r="J41" s="21">
        <v>182</v>
      </c>
      <c r="K41" s="21">
        <v>0.2</v>
      </c>
      <c r="L41" s="21">
        <v>0.06</v>
      </c>
      <c r="M41" s="21">
        <v>1.2</v>
      </c>
      <c r="N41" s="21">
        <v>0.04</v>
      </c>
    </row>
    <row r="42" spans="1:14" ht="14.25" customHeight="1">
      <c r="A42" s="21">
        <v>421</v>
      </c>
      <c r="B42" s="16" t="s">
        <v>137</v>
      </c>
      <c r="C42" s="14" t="s">
        <v>76</v>
      </c>
      <c r="D42" s="21">
        <v>4.8</v>
      </c>
      <c r="E42" s="21">
        <v>3.9</v>
      </c>
      <c r="F42" s="21">
        <v>35.9</v>
      </c>
      <c r="G42" s="21">
        <v>198</v>
      </c>
      <c r="H42" s="21">
        <v>9.6</v>
      </c>
      <c r="I42" s="21">
        <v>8.4</v>
      </c>
      <c r="J42" s="21">
        <v>44.4</v>
      </c>
      <c r="K42" s="21">
        <v>0.61</v>
      </c>
      <c r="L42" s="21">
        <v>0.08</v>
      </c>
      <c r="M42" s="21">
        <v>0</v>
      </c>
      <c r="N42" s="21">
        <v>0</v>
      </c>
    </row>
    <row r="43" spans="1:14" ht="14.25" customHeight="1">
      <c r="A43" s="7"/>
      <c r="B43" s="18" t="s">
        <v>31</v>
      </c>
      <c r="C43" s="19"/>
      <c r="D43" s="20">
        <f aca="true" t="shared" si="6" ref="D43:N43">SUM(D41:D42)</f>
        <v>10.8</v>
      </c>
      <c r="E43" s="20">
        <f t="shared" si="6"/>
        <v>9.5</v>
      </c>
      <c r="F43" s="20">
        <f t="shared" si="6"/>
        <v>54.9</v>
      </c>
      <c r="G43" s="20">
        <f t="shared" si="6"/>
        <v>348</v>
      </c>
      <c r="H43" s="20">
        <f t="shared" si="6"/>
        <v>247.6</v>
      </c>
      <c r="I43" s="20">
        <f t="shared" si="6"/>
        <v>36.4</v>
      </c>
      <c r="J43" s="20">
        <f t="shared" si="6"/>
        <v>226.4</v>
      </c>
      <c r="K43" s="20">
        <f t="shared" si="6"/>
        <v>0.81</v>
      </c>
      <c r="L43" s="20">
        <f t="shared" si="6"/>
        <v>0.14</v>
      </c>
      <c r="M43" s="20">
        <f t="shared" si="6"/>
        <v>1.2</v>
      </c>
      <c r="N43" s="20">
        <f t="shared" si="6"/>
        <v>0.04</v>
      </c>
    </row>
    <row r="44" spans="1:14" ht="14.25" customHeight="1">
      <c r="A44" s="7"/>
      <c r="B44" s="24" t="s">
        <v>46</v>
      </c>
      <c r="C44" s="19"/>
      <c r="D44" s="25">
        <f aca="true" t="shared" si="7" ref="D44:N44">D32+D39+D43</f>
        <v>74</v>
      </c>
      <c r="E44" s="25">
        <f t="shared" si="7"/>
        <v>58.8</v>
      </c>
      <c r="F44" s="25">
        <f t="shared" si="7"/>
        <v>239.5</v>
      </c>
      <c r="G44" s="25">
        <f t="shared" si="7"/>
        <v>1802</v>
      </c>
      <c r="H44" s="25">
        <f t="shared" si="7"/>
        <v>851.0000000000001</v>
      </c>
      <c r="I44" s="25">
        <f t="shared" si="7"/>
        <v>243.9</v>
      </c>
      <c r="J44" s="25">
        <f t="shared" si="7"/>
        <v>920.4</v>
      </c>
      <c r="K44" s="25">
        <f t="shared" si="7"/>
        <v>11.6</v>
      </c>
      <c r="L44" s="25">
        <f t="shared" si="7"/>
        <v>0.7000000000000001</v>
      </c>
      <c r="M44" s="25">
        <f t="shared" si="7"/>
        <v>27.76</v>
      </c>
      <c r="N44" s="25">
        <f t="shared" si="7"/>
        <v>0.27</v>
      </c>
    </row>
    <row r="45" spans="1:14" ht="14.25" customHeight="1">
      <c r="A45" s="7"/>
      <c r="B45" s="10" t="s">
        <v>64</v>
      </c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4.25" customHeight="1">
      <c r="A46" s="7"/>
      <c r="B46" s="11" t="s">
        <v>19</v>
      </c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4.25" customHeight="1">
      <c r="A47" s="21">
        <v>271</v>
      </c>
      <c r="B47" s="13" t="s">
        <v>65</v>
      </c>
      <c r="C47" s="14" t="s">
        <v>36</v>
      </c>
      <c r="D47" s="21">
        <v>13</v>
      </c>
      <c r="E47" s="21">
        <v>10</v>
      </c>
      <c r="F47" s="21">
        <v>10</v>
      </c>
      <c r="G47" s="21">
        <v>191</v>
      </c>
      <c r="H47" s="21">
        <v>7</v>
      </c>
      <c r="I47" s="21">
        <v>6</v>
      </c>
      <c r="J47" s="21">
        <v>15</v>
      </c>
      <c r="K47" s="21">
        <v>0.45</v>
      </c>
      <c r="L47" s="21">
        <v>0.03</v>
      </c>
      <c r="M47" s="21">
        <v>0.23</v>
      </c>
      <c r="N47" s="21">
        <v>0</v>
      </c>
    </row>
    <row r="48" spans="1:14" ht="14.25" customHeight="1">
      <c r="A48" s="7">
        <v>309</v>
      </c>
      <c r="B48" s="17" t="s">
        <v>66</v>
      </c>
      <c r="C48" s="14" t="s">
        <v>23</v>
      </c>
      <c r="D48" s="7">
        <v>5.5</v>
      </c>
      <c r="E48" s="7">
        <v>4.9</v>
      </c>
      <c r="F48" s="7">
        <v>28</v>
      </c>
      <c r="G48" s="7">
        <v>186</v>
      </c>
      <c r="H48" s="7">
        <v>6</v>
      </c>
      <c r="I48" s="7">
        <v>8</v>
      </c>
      <c r="J48" s="7">
        <v>36</v>
      </c>
      <c r="K48" s="7">
        <v>0.77</v>
      </c>
      <c r="L48" s="7">
        <v>0.05</v>
      </c>
      <c r="M48" s="7">
        <v>0</v>
      </c>
      <c r="N48" s="7">
        <v>0.02</v>
      </c>
    </row>
    <row r="49" spans="1:14" ht="14.25" customHeight="1">
      <c r="A49" s="7">
        <v>306</v>
      </c>
      <c r="B49" s="13" t="s">
        <v>67</v>
      </c>
      <c r="C49" s="14" t="s">
        <v>68</v>
      </c>
      <c r="D49" s="7">
        <v>1.1</v>
      </c>
      <c r="E49" s="7">
        <v>0.07</v>
      </c>
      <c r="F49" s="7">
        <v>2.3</v>
      </c>
      <c r="G49" s="7">
        <v>14</v>
      </c>
      <c r="H49" s="7">
        <v>7</v>
      </c>
      <c r="I49" s="7">
        <v>7</v>
      </c>
      <c r="J49" s="7">
        <v>23</v>
      </c>
      <c r="K49" s="7">
        <v>0.25</v>
      </c>
      <c r="L49" s="7">
        <v>0</v>
      </c>
      <c r="M49" s="7">
        <v>3.5</v>
      </c>
      <c r="N49" s="7">
        <v>0</v>
      </c>
    </row>
    <row r="50" spans="1:14" ht="14.25" customHeight="1">
      <c r="A50" s="21"/>
      <c r="B50" s="16" t="s">
        <v>69</v>
      </c>
      <c r="C50" s="14" t="s">
        <v>25</v>
      </c>
      <c r="D50" s="7">
        <v>2.8</v>
      </c>
      <c r="E50" s="7">
        <v>3.2</v>
      </c>
      <c r="F50" s="7">
        <v>8.6</v>
      </c>
      <c r="G50" s="7">
        <v>75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5" ht="14.25" customHeight="1">
      <c r="A51" s="7" t="s">
        <v>70</v>
      </c>
      <c r="B51" s="5" t="s">
        <v>71</v>
      </c>
      <c r="C51" s="12" t="s">
        <v>28</v>
      </c>
      <c r="D51" s="7">
        <v>0</v>
      </c>
      <c r="E51" s="7">
        <v>0</v>
      </c>
      <c r="F51" s="7">
        <v>33</v>
      </c>
      <c r="G51" s="7">
        <v>132</v>
      </c>
      <c r="H51" s="7">
        <v>0.30000000000000004</v>
      </c>
      <c r="I51" s="7">
        <v>0</v>
      </c>
      <c r="J51" s="7">
        <v>0</v>
      </c>
      <c r="K51" s="7">
        <v>0.03</v>
      </c>
      <c r="L51" s="7">
        <v>0</v>
      </c>
      <c r="M51" s="7">
        <v>0.01</v>
      </c>
      <c r="N51" s="7">
        <v>0</v>
      </c>
      <c r="O51" s="26"/>
    </row>
    <row r="52" spans="1:14" ht="14.25" customHeight="1">
      <c r="A52" s="7"/>
      <c r="B52" s="17" t="s">
        <v>29</v>
      </c>
      <c r="C52" s="12" t="s">
        <v>30</v>
      </c>
      <c r="D52" s="7">
        <v>2.4</v>
      </c>
      <c r="E52" s="7">
        <v>0.6</v>
      </c>
      <c r="F52" s="7">
        <v>17.1</v>
      </c>
      <c r="G52" s="7">
        <v>84</v>
      </c>
      <c r="H52" s="7">
        <v>11.7</v>
      </c>
      <c r="I52" s="7">
        <v>10</v>
      </c>
      <c r="J52" s="7">
        <v>27</v>
      </c>
      <c r="K52" s="7">
        <v>0.6</v>
      </c>
      <c r="L52" s="7">
        <v>0.09</v>
      </c>
      <c r="M52" s="7">
        <v>0</v>
      </c>
      <c r="N52" s="7">
        <v>0</v>
      </c>
    </row>
    <row r="53" spans="1:14" ht="14.25" customHeight="1">
      <c r="A53" s="7"/>
      <c r="B53" s="18" t="s">
        <v>31</v>
      </c>
      <c r="C53" s="19"/>
      <c r="D53" s="20">
        <f aca="true" t="shared" si="8" ref="D53:N53">SUM(D47:D52)</f>
        <v>24.8</v>
      </c>
      <c r="E53" s="20">
        <f t="shared" si="8"/>
        <v>18.770000000000003</v>
      </c>
      <c r="F53" s="20">
        <f t="shared" si="8"/>
        <v>99</v>
      </c>
      <c r="G53" s="20">
        <f t="shared" si="8"/>
        <v>682</v>
      </c>
      <c r="H53" s="20">
        <f t="shared" si="8"/>
        <v>32</v>
      </c>
      <c r="I53" s="20">
        <f t="shared" si="8"/>
        <v>31</v>
      </c>
      <c r="J53" s="20">
        <f t="shared" si="8"/>
        <v>101</v>
      </c>
      <c r="K53" s="20">
        <f t="shared" si="8"/>
        <v>2.1</v>
      </c>
      <c r="L53" s="20">
        <f t="shared" si="8"/>
        <v>0.16999999999999998</v>
      </c>
      <c r="M53" s="20">
        <f t="shared" si="8"/>
        <v>3.7399999999999998</v>
      </c>
      <c r="N53" s="20">
        <f t="shared" si="8"/>
        <v>0.02</v>
      </c>
    </row>
    <row r="54" spans="1:14" ht="14.25" customHeight="1">
      <c r="A54" s="7"/>
      <c r="B54" s="11" t="s">
        <v>32</v>
      </c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4.25" customHeight="1">
      <c r="A55" s="7">
        <v>102</v>
      </c>
      <c r="B55" s="5" t="s">
        <v>72</v>
      </c>
      <c r="C55" s="12" t="s">
        <v>73</v>
      </c>
      <c r="D55" s="7">
        <v>5.9</v>
      </c>
      <c r="E55" s="7">
        <v>5.5</v>
      </c>
      <c r="F55" s="7">
        <v>19.5</v>
      </c>
      <c r="G55" s="7">
        <v>152</v>
      </c>
      <c r="H55" s="7">
        <v>26</v>
      </c>
      <c r="I55" s="7">
        <v>34</v>
      </c>
      <c r="J55" s="7">
        <v>82</v>
      </c>
      <c r="K55" s="7">
        <v>1.94</v>
      </c>
      <c r="L55" s="7">
        <v>0.25</v>
      </c>
      <c r="M55" s="7">
        <v>10.65</v>
      </c>
      <c r="N55" s="7">
        <v>0</v>
      </c>
    </row>
    <row r="56" spans="1:14" ht="14.25" customHeight="1">
      <c r="A56" s="21" t="s">
        <v>74</v>
      </c>
      <c r="B56" s="13" t="s">
        <v>75</v>
      </c>
      <c r="C56" s="14" t="s">
        <v>76</v>
      </c>
      <c r="D56" s="7">
        <v>8.8</v>
      </c>
      <c r="E56" s="7">
        <v>3.9</v>
      </c>
      <c r="F56" s="7">
        <v>2.9</v>
      </c>
      <c r="G56" s="7">
        <v>82</v>
      </c>
      <c r="H56" s="7">
        <v>11</v>
      </c>
      <c r="I56" s="7">
        <v>14.4</v>
      </c>
      <c r="J56" s="7">
        <v>89.4</v>
      </c>
      <c r="K56" s="7">
        <v>0.3</v>
      </c>
      <c r="L56" s="7">
        <v>0.05</v>
      </c>
      <c r="M56" s="7">
        <v>0.42</v>
      </c>
      <c r="N56" s="7">
        <v>0.01</v>
      </c>
    </row>
    <row r="57" spans="1:14" ht="14.25" customHeight="1">
      <c r="A57" s="7">
        <v>312</v>
      </c>
      <c r="B57" s="9" t="s">
        <v>77</v>
      </c>
      <c r="C57" s="12" t="s">
        <v>23</v>
      </c>
      <c r="D57" s="7">
        <v>3.1</v>
      </c>
      <c r="E57" s="7">
        <v>5.4</v>
      </c>
      <c r="F57" s="7">
        <v>12.1</v>
      </c>
      <c r="G57" s="7">
        <v>138</v>
      </c>
      <c r="H57" s="7">
        <v>37</v>
      </c>
      <c r="I57" s="7">
        <v>28</v>
      </c>
      <c r="J57" s="7">
        <v>82</v>
      </c>
      <c r="K57" s="7">
        <v>0.99</v>
      </c>
      <c r="L57" s="7">
        <v>0.14</v>
      </c>
      <c r="M57" s="7">
        <v>5.18</v>
      </c>
      <c r="N57" s="7">
        <v>0.03</v>
      </c>
    </row>
    <row r="58" spans="1:14" ht="14.25" customHeight="1">
      <c r="A58" s="7">
        <v>376</v>
      </c>
      <c r="B58" s="13" t="s">
        <v>78</v>
      </c>
      <c r="C58" s="12" t="s">
        <v>28</v>
      </c>
      <c r="D58" s="7">
        <v>0.2</v>
      </c>
      <c r="E58" s="7">
        <v>0.1</v>
      </c>
      <c r="F58" s="7">
        <v>10.1</v>
      </c>
      <c r="G58" s="7">
        <v>41</v>
      </c>
      <c r="H58" s="7">
        <v>5</v>
      </c>
      <c r="I58" s="7">
        <v>4</v>
      </c>
      <c r="J58" s="7">
        <v>8</v>
      </c>
      <c r="K58" s="7">
        <v>0.85</v>
      </c>
      <c r="L58" s="7">
        <v>0</v>
      </c>
      <c r="M58" s="7">
        <v>0.1</v>
      </c>
      <c r="N58" s="7">
        <v>0</v>
      </c>
    </row>
    <row r="59" spans="1:14" ht="27" customHeight="1">
      <c r="A59" s="7"/>
      <c r="B59" s="17" t="s">
        <v>39</v>
      </c>
      <c r="C59" s="12" t="s">
        <v>62</v>
      </c>
      <c r="D59" s="7">
        <v>4.5</v>
      </c>
      <c r="E59" s="23">
        <v>0.9</v>
      </c>
      <c r="F59" s="7">
        <v>30</v>
      </c>
      <c r="G59" s="7">
        <v>147</v>
      </c>
      <c r="H59" s="7">
        <v>32.7</v>
      </c>
      <c r="I59" s="7">
        <v>24</v>
      </c>
      <c r="J59" s="7">
        <v>72</v>
      </c>
      <c r="K59" s="7">
        <v>1.77</v>
      </c>
      <c r="L59" s="7">
        <v>0.19</v>
      </c>
      <c r="M59" s="7">
        <v>0</v>
      </c>
      <c r="N59" s="7">
        <v>0</v>
      </c>
    </row>
    <row r="60" spans="1:14" ht="14.25" customHeight="1">
      <c r="A60" s="7"/>
      <c r="B60" s="27" t="s">
        <v>31</v>
      </c>
      <c r="C60" s="12"/>
      <c r="D60" s="20">
        <f aca="true" t="shared" si="9" ref="D60:N60">SUM(D55:D59)</f>
        <v>22.5</v>
      </c>
      <c r="E60" s="20">
        <f t="shared" si="9"/>
        <v>15.8</v>
      </c>
      <c r="F60" s="20">
        <f t="shared" si="9"/>
        <v>74.6</v>
      </c>
      <c r="G60" s="20">
        <f t="shared" si="9"/>
        <v>560</v>
      </c>
      <c r="H60" s="20">
        <f t="shared" si="9"/>
        <v>111.7</v>
      </c>
      <c r="I60" s="20">
        <f t="shared" si="9"/>
        <v>104.4</v>
      </c>
      <c r="J60" s="20">
        <f t="shared" si="9"/>
        <v>333.4</v>
      </c>
      <c r="K60" s="20">
        <f t="shared" si="9"/>
        <v>5.85</v>
      </c>
      <c r="L60" s="20">
        <f t="shared" si="9"/>
        <v>0.63</v>
      </c>
      <c r="M60" s="20">
        <f t="shared" si="9"/>
        <v>16.35</v>
      </c>
      <c r="N60" s="20">
        <f t="shared" si="9"/>
        <v>0.04</v>
      </c>
    </row>
    <row r="61" spans="1:14" ht="14.25" customHeight="1">
      <c r="A61" s="7"/>
      <c r="B61" s="11" t="s">
        <v>41</v>
      </c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s="28" customFormat="1" ht="14.25" customHeight="1">
      <c r="A62" s="21">
        <v>401</v>
      </c>
      <c r="B62" s="13" t="s">
        <v>79</v>
      </c>
      <c r="C62" s="14" t="s">
        <v>80</v>
      </c>
      <c r="D62" s="7">
        <v>9.5</v>
      </c>
      <c r="E62" s="7">
        <v>10.2</v>
      </c>
      <c r="F62" s="7">
        <v>52.4</v>
      </c>
      <c r="G62" s="7">
        <v>337</v>
      </c>
      <c r="H62" s="7">
        <v>165</v>
      </c>
      <c r="I62" s="7">
        <v>27</v>
      </c>
      <c r="J62" s="7">
        <v>169</v>
      </c>
      <c r="K62" s="7">
        <v>0.88</v>
      </c>
      <c r="L62" s="7">
        <v>0.13</v>
      </c>
      <c r="M62" s="7">
        <v>1.03</v>
      </c>
      <c r="N62" s="7">
        <v>0.03</v>
      </c>
    </row>
    <row r="63" spans="1:14" s="28" customFormat="1" ht="14.25" customHeight="1">
      <c r="A63" s="7">
        <v>338</v>
      </c>
      <c r="B63" s="13" t="s">
        <v>52</v>
      </c>
      <c r="C63" s="14" t="s">
        <v>53</v>
      </c>
      <c r="D63" s="7">
        <v>0.5</v>
      </c>
      <c r="E63" s="7">
        <v>0.5</v>
      </c>
      <c r="F63" s="7">
        <v>11.7</v>
      </c>
      <c r="G63" s="7">
        <v>57</v>
      </c>
      <c r="H63" s="7">
        <v>19</v>
      </c>
      <c r="I63" s="7">
        <v>11</v>
      </c>
      <c r="J63" s="7">
        <v>14</v>
      </c>
      <c r="K63" s="7">
        <v>2.7</v>
      </c>
      <c r="L63" s="7">
        <v>0.04</v>
      </c>
      <c r="M63" s="7">
        <v>12</v>
      </c>
      <c r="N63" s="7">
        <v>0</v>
      </c>
    </row>
    <row r="64" spans="1:14" s="28" customFormat="1" ht="14.25" customHeight="1">
      <c r="A64" s="7" t="s">
        <v>81</v>
      </c>
      <c r="B64" s="16" t="s">
        <v>82</v>
      </c>
      <c r="C64" s="12" t="s">
        <v>28</v>
      </c>
      <c r="D64" s="7">
        <v>0.2</v>
      </c>
      <c r="E64" s="7">
        <v>0.1</v>
      </c>
      <c r="F64" s="7">
        <v>17</v>
      </c>
      <c r="G64" s="7">
        <v>70</v>
      </c>
      <c r="H64" s="7">
        <v>12</v>
      </c>
      <c r="I64" s="7">
        <v>8</v>
      </c>
      <c r="J64" s="7">
        <v>9</v>
      </c>
      <c r="K64" s="7">
        <v>0.2</v>
      </c>
      <c r="L64" s="7">
        <v>0.01</v>
      </c>
      <c r="M64" s="7">
        <v>4.5</v>
      </c>
      <c r="N64" s="7">
        <v>0</v>
      </c>
    </row>
    <row r="65" spans="1:14" ht="14.25" customHeight="1">
      <c r="A65" s="7"/>
      <c r="B65" s="18" t="s">
        <v>31</v>
      </c>
      <c r="C65" s="19"/>
      <c r="D65" s="20">
        <f aca="true" t="shared" si="10" ref="D65:N65">SUM(D62:D64)</f>
        <v>10.2</v>
      </c>
      <c r="E65" s="20">
        <f t="shared" si="10"/>
        <v>10.799999999999999</v>
      </c>
      <c r="F65" s="20">
        <f t="shared" si="10"/>
        <v>81.1</v>
      </c>
      <c r="G65" s="20">
        <f t="shared" si="10"/>
        <v>464</v>
      </c>
      <c r="H65" s="20">
        <f t="shared" si="10"/>
        <v>196</v>
      </c>
      <c r="I65" s="20">
        <f t="shared" si="10"/>
        <v>46</v>
      </c>
      <c r="J65" s="20">
        <f t="shared" si="10"/>
        <v>192</v>
      </c>
      <c r="K65" s="20">
        <f t="shared" si="10"/>
        <v>3.7800000000000002</v>
      </c>
      <c r="L65" s="20">
        <f t="shared" si="10"/>
        <v>0.18000000000000002</v>
      </c>
      <c r="M65" s="20">
        <f t="shared" si="10"/>
        <v>17.53</v>
      </c>
      <c r="N65" s="20">
        <f t="shared" si="10"/>
        <v>0.03</v>
      </c>
    </row>
    <row r="66" spans="1:14" ht="14.25" customHeight="1">
      <c r="A66" s="7"/>
      <c r="B66" s="24" t="s">
        <v>46</v>
      </c>
      <c r="C66" s="12"/>
      <c r="D66" s="25">
        <f aca="true" t="shared" si="11" ref="D66:N66">D53+D60+D65</f>
        <v>57.5</v>
      </c>
      <c r="E66" s="25">
        <f t="shared" si="11"/>
        <v>45.370000000000005</v>
      </c>
      <c r="F66" s="25">
        <f t="shared" si="11"/>
        <v>254.7</v>
      </c>
      <c r="G66" s="25">
        <f t="shared" si="11"/>
        <v>1706</v>
      </c>
      <c r="H66" s="25">
        <f t="shared" si="11"/>
        <v>339.7</v>
      </c>
      <c r="I66" s="25">
        <f t="shared" si="11"/>
        <v>181.4</v>
      </c>
      <c r="J66" s="25">
        <f t="shared" si="11"/>
        <v>626.4</v>
      </c>
      <c r="K66" s="25">
        <f t="shared" si="11"/>
        <v>11.73</v>
      </c>
      <c r="L66" s="25">
        <f t="shared" si="11"/>
        <v>0.9800000000000001</v>
      </c>
      <c r="M66" s="25">
        <f t="shared" si="11"/>
        <v>37.620000000000005</v>
      </c>
      <c r="N66" s="25">
        <f t="shared" si="11"/>
        <v>0.09</v>
      </c>
    </row>
    <row r="67" spans="1:14" ht="14.25" customHeight="1">
      <c r="A67" s="7"/>
      <c r="B67" s="10" t="s">
        <v>83</v>
      </c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 customHeight="1">
      <c r="A68" s="7"/>
      <c r="B68" s="11" t="s">
        <v>19</v>
      </c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 customHeight="1">
      <c r="A69" s="7">
        <v>14</v>
      </c>
      <c r="B69" s="17" t="s">
        <v>20</v>
      </c>
      <c r="C69" s="14" t="s">
        <v>48</v>
      </c>
      <c r="D69" s="7">
        <v>0.1</v>
      </c>
      <c r="E69" s="7">
        <v>7.3</v>
      </c>
      <c r="F69" s="7">
        <v>0.1</v>
      </c>
      <c r="G69" s="7">
        <v>66</v>
      </c>
      <c r="H69" s="7">
        <v>2</v>
      </c>
      <c r="I69" s="7">
        <v>0</v>
      </c>
      <c r="J69" s="7">
        <v>3</v>
      </c>
      <c r="K69" s="7">
        <v>0.02</v>
      </c>
      <c r="L69" s="7">
        <v>0</v>
      </c>
      <c r="M69" s="7">
        <v>0</v>
      </c>
      <c r="N69" s="7">
        <v>0.04</v>
      </c>
    </row>
    <row r="70" spans="1:14" ht="14.25" customHeight="1">
      <c r="A70" s="7">
        <v>183</v>
      </c>
      <c r="B70" s="9" t="s">
        <v>84</v>
      </c>
      <c r="C70" s="14" t="s">
        <v>85</v>
      </c>
      <c r="D70" s="7">
        <v>5.3</v>
      </c>
      <c r="E70" s="7">
        <v>7.8</v>
      </c>
      <c r="F70" s="7">
        <v>30</v>
      </c>
      <c r="G70" s="7">
        <v>212</v>
      </c>
      <c r="H70" s="7">
        <v>154</v>
      </c>
      <c r="I70" s="7">
        <v>30</v>
      </c>
      <c r="J70" s="7">
        <v>149</v>
      </c>
      <c r="K70" s="7">
        <v>0.4</v>
      </c>
      <c r="L70" s="7">
        <v>0.06</v>
      </c>
      <c r="M70" s="7">
        <v>1.61</v>
      </c>
      <c r="N70" s="7">
        <v>0.04</v>
      </c>
    </row>
    <row r="71" spans="1:14" s="29" customFormat="1" ht="14.25" customHeight="1">
      <c r="A71" s="7"/>
      <c r="B71" s="22" t="s">
        <v>86</v>
      </c>
      <c r="C71" s="12" t="s">
        <v>87</v>
      </c>
      <c r="D71" s="7">
        <v>4.2</v>
      </c>
      <c r="E71" s="7">
        <v>3.3</v>
      </c>
      <c r="F71" s="7">
        <v>14.1</v>
      </c>
      <c r="G71" s="7">
        <v>102</v>
      </c>
      <c r="H71" s="7">
        <v>264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</row>
    <row r="72" spans="1:14" ht="14.25" customHeight="1">
      <c r="A72" s="21">
        <v>338</v>
      </c>
      <c r="B72" s="13" t="s">
        <v>88</v>
      </c>
      <c r="C72" s="14" t="s">
        <v>89</v>
      </c>
      <c r="D72" s="7">
        <v>0.7</v>
      </c>
      <c r="E72" s="7">
        <v>0.6000000000000001</v>
      </c>
      <c r="F72" s="7">
        <v>17.6</v>
      </c>
      <c r="G72" s="7">
        <v>80</v>
      </c>
      <c r="H72" s="7">
        <v>32.8</v>
      </c>
      <c r="I72" s="7">
        <v>20.4</v>
      </c>
      <c r="J72" s="7">
        <v>27</v>
      </c>
      <c r="K72" s="7">
        <v>3.91</v>
      </c>
      <c r="L72" s="7">
        <v>0.04</v>
      </c>
      <c r="M72" s="7">
        <v>8.5</v>
      </c>
      <c r="N72" s="7">
        <v>0</v>
      </c>
    </row>
    <row r="73" spans="1:14" ht="14.25" customHeight="1">
      <c r="A73" s="7">
        <v>382</v>
      </c>
      <c r="B73" s="17" t="s">
        <v>90</v>
      </c>
      <c r="C73" s="12" t="s">
        <v>28</v>
      </c>
      <c r="D73" s="7">
        <v>3.9</v>
      </c>
      <c r="E73" s="7">
        <v>3.8</v>
      </c>
      <c r="F73" s="7">
        <v>24.1</v>
      </c>
      <c r="G73" s="7">
        <v>143</v>
      </c>
      <c r="H73" s="7">
        <v>126</v>
      </c>
      <c r="I73" s="7">
        <v>31</v>
      </c>
      <c r="J73" s="7">
        <v>116</v>
      </c>
      <c r="K73" s="7">
        <v>1.03</v>
      </c>
      <c r="L73" s="7">
        <v>0.05</v>
      </c>
      <c r="M73" s="7">
        <v>1.3</v>
      </c>
      <c r="N73" s="7">
        <v>0.02</v>
      </c>
    </row>
    <row r="74" spans="1:14" ht="14.25" customHeight="1">
      <c r="A74" s="7"/>
      <c r="B74" s="17" t="s">
        <v>29</v>
      </c>
      <c r="C74" s="12" t="s">
        <v>30</v>
      </c>
      <c r="D74" s="7">
        <v>2.4</v>
      </c>
      <c r="E74" s="7">
        <v>0.6</v>
      </c>
      <c r="F74" s="7">
        <v>17.1</v>
      </c>
      <c r="G74" s="7">
        <v>84</v>
      </c>
      <c r="H74" s="7">
        <v>11.7</v>
      </c>
      <c r="I74" s="7">
        <v>10</v>
      </c>
      <c r="J74" s="7">
        <v>27</v>
      </c>
      <c r="K74" s="7">
        <v>0.6</v>
      </c>
      <c r="L74" s="7">
        <v>0.09</v>
      </c>
      <c r="M74" s="7">
        <v>0</v>
      </c>
      <c r="N74" s="7">
        <v>0</v>
      </c>
    </row>
    <row r="75" spans="1:14" ht="14.25" customHeight="1">
      <c r="A75" s="7"/>
      <c r="B75" s="18" t="s">
        <v>31</v>
      </c>
      <c r="C75" s="19"/>
      <c r="D75" s="20">
        <f aca="true" t="shared" si="12" ref="D75:N75">SUM(D69:D74)</f>
        <v>16.599999999999998</v>
      </c>
      <c r="E75" s="20">
        <f t="shared" si="12"/>
        <v>23.400000000000002</v>
      </c>
      <c r="F75" s="20">
        <f t="shared" si="12"/>
        <v>103</v>
      </c>
      <c r="G75" s="20">
        <f t="shared" si="12"/>
        <v>687</v>
      </c>
      <c r="H75" s="20">
        <f t="shared" si="12"/>
        <v>590.5</v>
      </c>
      <c r="I75" s="20">
        <f t="shared" si="12"/>
        <v>91.4</v>
      </c>
      <c r="J75" s="20">
        <f t="shared" si="12"/>
        <v>322</v>
      </c>
      <c r="K75" s="20">
        <f t="shared" si="12"/>
        <v>5.96</v>
      </c>
      <c r="L75" s="20">
        <f t="shared" si="12"/>
        <v>0.24000000000000002</v>
      </c>
      <c r="M75" s="20">
        <f t="shared" si="12"/>
        <v>11.41</v>
      </c>
      <c r="N75" s="20">
        <f t="shared" si="12"/>
        <v>0.1</v>
      </c>
    </row>
    <row r="76" spans="1:14" ht="14.25" customHeight="1">
      <c r="A76" s="7"/>
      <c r="B76" s="11" t="s">
        <v>32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24" customHeight="1">
      <c r="A77" s="7">
        <v>88</v>
      </c>
      <c r="B77" s="5" t="s">
        <v>91</v>
      </c>
      <c r="C77" s="12" t="s">
        <v>92</v>
      </c>
      <c r="D77" s="7">
        <v>4.65</v>
      </c>
      <c r="E77" s="7">
        <v>3</v>
      </c>
      <c r="F77" s="7">
        <v>7.7</v>
      </c>
      <c r="G77" s="7">
        <v>81</v>
      </c>
      <c r="H77" s="7">
        <v>34</v>
      </c>
      <c r="I77" s="7">
        <v>22</v>
      </c>
      <c r="J77" s="7">
        <v>47</v>
      </c>
      <c r="K77" s="7">
        <v>0.76</v>
      </c>
      <c r="L77" s="7">
        <v>0.06</v>
      </c>
      <c r="M77" s="7">
        <v>18.36</v>
      </c>
      <c r="N77" s="7">
        <v>0</v>
      </c>
    </row>
    <row r="78" spans="1:14" ht="12.75" customHeight="1">
      <c r="A78" s="7">
        <v>280</v>
      </c>
      <c r="B78" s="30" t="s">
        <v>93</v>
      </c>
      <c r="C78" s="14" t="s">
        <v>94</v>
      </c>
      <c r="D78" s="7">
        <v>14</v>
      </c>
      <c r="E78" s="7">
        <v>15.2</v>
      </c>
      <c r="F78" s="7">
        <v>15.4</v>
      </c>
      <c r="G78" s="7">
        <v>261</v>
      </c>
      <c r="H78" s="7">
        <v>35</v>
      </c>
      <c r="I78" s="7">
        <v>10</v>
      </c>
      <c r="J78" s="7">
        <v>45</v>
      </c>
      <c r="K78" s="7">
        <v>0.52</v>
      </c>
      <c r="L78" s="7">
        <v>0.05</v>
      </c>
      <c r="M78" s="7">
        <v>1.82</v>
      </c>
      <c r="N78" s="7">
        <v>0.02</v>
      </c>
    </row>
    <row r="79" spans="1:14" ht="12.75" customHeight="1">
      <c r="A79" s="7">
        <v>309</v>
      </c>
      <c r="B79" s="17" t="s">
        <v>95</v>
      </c>
      <c r="C79" s="14" t="s">
        <v>23</v>
      </c>
      <c r="D79" s="7">
        <v>5.5</v>
      </c>
      <c r="E79" s="7">
        <v>4.9</v>
      </c>
      <c r="F79" s="7">
        <v>28</v>
      </c>
      <c r="G79" s="7">
        <v>186</v>
      </c>
      <c r="H79" s="7">
        <v>6</v>
      </c>
      <c r="I79" s="7">
        <v>8</v>
      </c>
      <c r="J79" s="7">
        <v>36</v>
      </c>
      <c r="K79" s="7">
        <v>0.77</v>
      </c>
      <c r="L79" s="7">
        <v>0.05</v>
      </c>
      <c r="M79" s="7">
        <v>0</v>
      </c>
      <c r="N79" s="7">
        <v>0.02</v>
      </c>
    </row>
    <row r="80" spans="1:14" ht="14.25" customHeight="1">
      <c r="A80" s="7">
        <v>349</v>
      </c>
      <c r="B80" s="22" t="s">
        <v>96</v>
      </c>
      <c r="C80" s="12" t="s">
        <v>28</v>
      </c>
      <c r="D80" s="7">
        <v>0.6000000000000001</v>
      </c>
      <c r="E80" s="7">
        <v>0</v>
      </c>
      <c r="F80" s="7">
        <v>20.9</v>
      </c>
      <c r="G80" s="7">
        <v>83</v>
      </c>
      <c r="H80" s="7">
        <v>23</v>
      </c>
      <c r="I80" s="7">
        <v>18</v>
      </c>
      <c r="J80" s="7">
        <v>38</v>
      </c>
      <c r="K80" s="7">
        <v>0.6000000000000001</v>
      </c>
      <c r="L80" s="7">
        <v>0.01</v>
      </c>
      <c r="M80" s="7">
        <v>1.09</v>
      </c>
      <c r="N80" s="7">
        <v>0.2</v>
      </c>
    </row>
    <row r="81" spans="1:14" ht="27" customHeight="1">
      <c r="A81" s="7"/>
      <c r="B81" s="17" t="s">
        <v>39</v>
      </c>
      <c r="C81" s="12" t="s">
        <v>62</v>
      </c>
      <c r="D81" s="7">
        <v>4.5</v>
      </c>
      <c r="E81" s="23">
        <v>0.9</v>
      </c>
      <c r="F81" s="7">
        <v>30</v>
      </c>
      <c r="G81" s="7">
        <v>147</v>
      </c>
      <c r="H81" s="7">
        <v>32.7</v>
      </c>
      <c r="I81" s="7">
        <v>24</v>
      </c>
      <c r="J81" s="7">
        <v>72</v>
      </c>
      <c r="K81" s="7">
        <v>1.77</v>
      </c>
      <c r="L81" s="7">
        <v>0.19</v>
      </c>
      <c r="M81" s="7">
        <v>0</v>
      </c>
      <c r="N81" s="7">
        <v>0</v>
      </c>
    </row>
    <row r="82" spans="1:14" ht="14.25" customHeight="1">
      <c r="A82" s="7"/>
      <c r="B82" s="18" t="s">
        <v>31</v>
      </c>
      <c r="C82" s="19"/>
      <c r="D82" s="20">
        <f aca="true" t="shared" si="13" ref="D82:N82">SUM(D77:D81)</f>
        <v>29.25</v>
      </c>
      <c r="E82" s="20">
        <f t="shared" si="13"/>
        <v>24</v>
      </c>
      <c r="F82" s="20">
        <f t="shared" si="13"/>
        <v>102</v>
      </c>
      <c r="G82" s="20">
        <f t="shared" si="13"/>
        <v>758</v>
      </c>
      <c r="H82" s="20">
        <f t="shared" si="13"/>
        <v>130.7</v>
      </c>
      <c r="I82" s="20">
        <f t="shared" si="13"/>
        <v>82</v>
      </c>
      <c r="J82" s="20">
        <f t="shared" si="13"/>
        <v>238</v>
      </c>
      <c r="K82" s="20">
        <f t="shared" si="13"/>
        <v>4.42</v>
      </c>
      <c r="L82" s="20">
        <f t="shared" si="13"/>
        <v>0.36</v>
      </c>
      <c r="M82" s="20">
        <f t="shared" si="13"/>
        <v>21.27</v>
      </c>
      <c r="N82" s="20">
        <f t="shared" si="13"/>
        <v>0.24000000000000002</v>
      </c>
    </row>
    <row r="83" spans="1:14" ht="14.25" customHeight="1">
      <c r="A83" s="7"/>
      <c r="B83" s="11" t="s">
        <v>41</v>
      </c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4.25" customHeight="1">
      <c r="A84" s="21">
        <v>386</v>
      </c>
      <c r="B84" s="13" t="s">
        <v>97</v>
      </c>
      <c r="C84" s="14" t="s">
        <v>28</v>
      </c>
      <c r="D84" s="21">
        <v>5.6</v>
      </c>
      <c r="E84" s="21">
        <v>5</v>
      </c>
      <c r="F84" s="21">
        <v>22</v>
      </c>
      <c r="G84" s="21">
        <v>156</v>
      </c>
      <c r="H84" s="21">
        <v>242</v>
      </c>
      <c r="I84" s="21">
        <v>30</v>
      </c>
      <c r="J84" s="21">
        <v>188</v>
      </c>
      <c r="K84" s="21">
        <v>0.2</v>
      </c>
      <c r="L84" s="21">
        <v>0.06</v>
      </c>
      <c r="M84" s="21">
        <v>1.8</v>
      </c>
      <c r="N84" s="21">
        <v>0.04</v>
      </c>
    </row>
    <row r="85" spans="1:14" ht="14.25" customHeight="1">
      <c r="A85" s="21" t="s">
        <v>98</v>
      </c>
      <c r="B85" s="13" t="s">
        <v>99</v>
      </c>
      <c r="C85" s="14" t="s">
        <v>76</v>
      </c>
      <c r="D85" s="21">
        <v>11.8</v>
      </c>
      <c r="E85" s="21">
        <v>6.3</v>
      </c>
      <c r="F85" s="21">
        <v>22.1</v>
      </c>
      <c r="G85" s="21">
        <v>206</v>
      </c>
      <c r="H85" s="21">
        <v>68</v>
      </c>
      <c r="I85" s="21">
        <v>14</v>
      </c>
      <c r="J85" s="21">
        <v>96</v>
      </c>
      <c r="K85" s="21">
        <v>0.51</v>
      </c>
      <c r="L85" s="21">
        <v>0.05</v>
      </c>
      <c r="M85" s="21">
        <v>0.07</v>
      </c>
      <c r="N85" s="21">
        <v>0.02</v>
      </c>
    </row>
    <row r="86" spans="1:14" ht="14.25" customHeight="1">
      <c r="A86" s="7"/>
      <c r="B86" s="18" t="s">
        <v>31</v>
      </c>
      <c r="C86" s="19"/>
      <c r="D86" s="20">
        <f aca="true" t="shared" si="14" ref="D86:N86">SUM(D84:D85)</f>
        <v>17.4</v>
      </c>
      <c r="E86" s="20">
        <f t="shared" si="14"/>
        <v>11.3</v>
      </c>
      <c r="F86" s="20">
        <f t="shared" si="14"/>
        <v>44.1</v>
      </c>
      <c r="G86" s="20">
        <f t="shared" si="14"/>
        <v>362</v>
      </c>
      <c r="H86" s="20">
        <f t="shared" si="14"/>
        <v>310</v>
      </c>
      <c r="I86" s="20">
        <f t="shared" si="14"/>
        <v>44</v>
      </c>
      <c r="J86" s="20">
        <f t="shared" si="14"/>
        <v>284</v>
      </c>
      <c r="K86" s="20">
        <f t="shared" si="14"/>
        <v>0.71</v>
      </c>
      <c r="L86" s="20">
        <f t="shared" si="14"/>
        <v>0.11</v>
      </c>
      <c r="M86" s="20">
        <f t="shared" si="14"/>
        <v>1.87</v>
      </c>
      <c r="N86" s="20">
        <f t="shared" si="14"/>
        <v>0.06</v>
      </c>
    </row>
    <row r="87" spans="1:14" ht="14.25" customHeight="1">
      <c r="A87" s="7"/>
      <c r="B87" s="24" t="s">
        <v>46</v>
      </c>
      <c r="C87" s="19"/>
      <c r="D87" s="25">
        <f aca="true" t="shared" si="15" ref="D87:N87">D75+D82+D86</f>
        <v>63.24999999999999</v>
      </c>
      <c r="E87" s="25">
        <f t="shared" si="15"/>
        <v>58.7</v>
      </c>
      <c r="F87" s="25">
        <f t="shared" si="15"/>
        <v>249.1</v>
      </c>
      <c r="G87" s="25">
        <f t="shared" si="15"/>
        <v>1807</v>
      </c>
      <c r="H87" s="25">
        <f t="shared" si="15"/>
        <v>1031.2</v>
      </c>
      <c r="I87" s="25">
        <f t="shared" si="15"/>
        <v>217.4</v>
      </c>
      <c r="J87" s="25">
        <f t="shared" si="15"/>
        <v>844</v>
      </c>
      <c r="K87" s="25">
        <f t="shared" si="15"/>
        <v>11.09</v>
      </c>
      <c r="L87" s="25">
        <f t="shared" si="15"/>
        <v>0.71</v>
      </c>
      <c r="M87" s="25">
        <f t="shared" si="15"/>
        <v>34.55</v>
      </c>
      <c r="N87" s="25">
        <f t="shared" si="15"/>
        <v>0.4</v>
      </c>
    </row>
    <row r="88" spans="1:14" ht="14.25" customHeight="1">
      <c r="A88" s="7"/>
      <c r="B88" s="10" t="s">
        <v>100</v>
      </c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4.25" customHeight="1">
      <c r="A89" s="7"/>
      <c r="B89" s="11" t="s">
        <v>19</v>
      </c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4.25" customHeight="1">
      <c r="A90" s="7">
        <v>14</v>
      </c>
      <c r="B90" s="13" t="s">
        <v>20</v>
      </c>
      <c r="C90" s="12" t="s">
        <v>48</v>
      </c>
      <c r="D90" s="7">
        <v>0.1</v>
      </c>
      <c r="E90" s="7">
        <v>7.3</v>
      </c>
      <c r="F90" s="7">
        <v>0.1</v>
      </c>
      <c r="G90" s="7">
        <v>66</v>
      </c>
      <c r="H90" s="7">
        <v>2</v>
      </c>
      <c r="I90" s="7">
        <v>0</v>
      </c>
      <c r="J90" s="7">
        <v>3</v>
      </c>
      <c r="K90" s="7">
        <v>0.02</v>
      </c>
      <c r="L90" s="7">
        <v>0</v>
      </c>
      <c r="M90" s="7">
        <v>0</v>
      </c>
      <c r="N90" s="7">
        <v>0.04</v>
      </c>
    </row>
    <row r="91" spans="1:14" ht="14.25" customHeight="1">
      <c r="A91" s="21" t="s">
        <v>101</v>
      </c>
      <c r="B91" s="13" t="s">
        <v>102</v>
      </c>
      <c r="C91" s="14" t="s">
        <v>36</v>
      </c>
      <c r="D91" s="21">
        <v>11</v>
      </c>
      <c r="E91" s="21">
        <v>11.7</v>
      </c>
      <c r="F91" s="21">
        <v>9.7</v>
      </c>
      <c r="G91" s="21">
        <v>188</v>
      </c>
      <c r="H91" s="21">
        <v>95</v>
      </c>
      <c r="I91" s="21">
        <v>17</v>
      </c>
      <c r="J91" s="21">
        <v>56</v>
      </c>
      <c r="K91" s="21">
        <v>1.7000000000000002</v>
      </c>
      <c r="L91" s="21">
        <v>0.05</v>
      </c>
      <c r="M91" s="21">
        <v>0.5</v>
      </c>
      <c r="N91" s="21">
        <v>0.03</v>
      </c>
    </row>
    <row r="92" spans="1:14" ht="14.25" customHeight="1">
      <c r="A92" s="21" t="s">
        <v>103</v>
      </c>
      <c r="B92" s="13" t="s">
        <v>104</v>
      </c>
      <c r="C92" s="14" t="s">
        <v>23</v>
      </c>
      <c r="D92" s="21">
        <v>7.3</v>
      </c>
      <c r="E92" s="21">
        <v>9.3</v>
      </c>
      <c r="F92" s="21">
        <v>33.2</v>
      </c>
      <c r="G92" s="21">
        <v>278</v>
      </c>
      <c r="H92" s="21">
        <v>2</v>
      </c>
      <c r="I92" s="21">
        <v>18</v>
      </c>
      <c r="J92" s="21">
        <v>54</v>
      </c>
      <c r="K92" s="21">
        <v>0.85</v>
      </c>
      <c r="L92" s="21">
        <v>0.06</v>
      </c>
      <c r="M92" s="21">
        <v>3.8</v>
      </c>
      <c r="N92" s="21">
        <v>0.02</v>
      </c>
    </row>
    <row r="93" spans="1:14" ht="14.25" customHeight="1">
      <c r="A93" s="7">
        <v>338</v>
      </c>
      <c r="B93" s="17" t="s">
        <v>105</v>
      </c>
      <c r="C93" s="12" t="s">
        <v>25</v>
      </c>
      <c r="D93" s="7">
        <v>0.8</v>
      </c>
      <c r="E93" s="7">
        <v>0.2</v>
      </c>
      <c r="F93" s="7">
        <v>7.5</v>
      </c>
      <c r="G93" s="7">
        <v>38</v>
      </c>
      <c r="H93" s="7">
        <v>35</v>
      </c>
      <c r="I93" s="7">
        <v>11</v>
      </c>
      <c r="J93" s="7">
        <v>17</v>
      </c>
      <c r="K93" s="7">
        <v>0.1</v>
      </c>
      <c r="L93" s="7">
        <v>0.06</v>
      </c>
      <c r="M93" s="7">
        <v>38</v>
      </c>
      <c r="N93" s="7">
        <v>0</v>
      </c>
    </row>
    <row r="94" spans="1:14" ht="14.25" customHeight="1">
      <c r="A94" s="21">
        <v>377</v>
      </c>
      <c r="B94" s="16" t="s">
        <v>54</v>
      </c>
      <c r="C94" s="14" t="s">
        <v>55</v>
      </c>
      <c r="D94" s="21">
        <v>0.30000000000000004</v>
      </c>
      <c r="E94" s="21">
        <v>0.1</v>
      </c>
      <c r="F94" s="21">
        <v>10.3</v>
      </c>
      <c r="G94" s="21">
        <v>44</v>
      </c>
      <c r="H94" s="21">
        <v>8</v>
      </c>
      <c r="I94" s="21">
        <v>5</v>
      </c>
      <c r="J94" s="21">
        <v>10</v>
      </c>
      <c r="K94" s="21">
        <v>0.9</v>
      </c>
      <c r="L94" s="21">
        <v>0</v>
      </c>
      <c r="M94" s="21">
        <v>2.9</v>
      </c>
      <c r="N94" s="21">
        <v>0</v>
      </c>
    </row>
    <row r="95" spans="1:14" ht="14.25" customHeight="1">
      <c r="A95" s="7"/>
      <c r="B95" s="9" t="s">
        <v>29</v>
      </c>
      <c r="C95" s="12" t="s">
        <v>30</v>
      </c>
      <c r="D95" s="7">
        <v>2.4</v>
      </c>
      <c r="E95" s="7">
        <v>0.6</v>
      </c>
      <c r="F95" s="7">
        <v>17.1</v>
      </c>
      <c r="G95" s="7">
        <v>84</v>
      </c>
      <c r="H95" s="7">
        <v>11.7</v>
      </c>
      <c r="I95" s="7">
        <v>10</v>
      </c>
      <c r="J95" s="7">
        <v>27</v>
      </c>
      <c r="K95" s="7">
        <v>0.6</v>
      </c>
      <c r="L95" s="7">
        <v>0.09</v>
      </c>
      <c r="M95" s="7">
        <v>0</v>
      </c>
      <c r="N95" s="7">
        <v>0</v>
      </c>
    </row>
    <row r="96" spans="1:14" ht="14.25" customHeight="1">
      <c r="A96" s="7"/>
      <c r="B96" s="18"/>
      <c r="C96" s="12"/>
      <c r="D96" s="20">
        <f aca="true" t="shared" si="16" ref="D96:N96">SUM(D90:D95)</f>
        <v>21.9</v>
      </c>
      <c r="E96" s="20">
        <f t="shared" si="16"/>
        <v>29.200000000000003</v>
      </c>
      <c r="F96" s="20">
        <f t="shared" si="16"/>
        <v>77.9</v>
      </c>
      <c r="G96" s="20">
        <f t="shared" si="16"/>
        <v>698</v>
      </c>
      <c r="H96" s="20">
        <f t="shared" si="16"/>
        <v>153.7</v>
      </c>
      <c r="I96" s="20">
        <f t="shared" si="16"/>
        <v>61</v>
      </c>
      <c r="J96" s="20">
        <f t="shared" si="16"/>
        <v>167</v>
      </c>
      <c r="K96" s="20">
        <f t="shared" si="16"/>
        <v>4.17</v>
      </c>
      <c r="L96" s="20">
        <f t="shared" si="16"/>
        <v>0.26</v>
      </c>
      <c r="M96" s="20">
        <f t="shared" si="16"/>
        <v>45.199999999999996</v>
      </c>
      <c r="N96" s="20">
        <f t="shared" si="16"/>
        <v>0.09000000000000001</v>
      </c>
    </row>
    <row r="97" spans="1:14" ht="14.25" customHeight="1">
      <c r="A97" s="7"/>
      <c r="B97" s="11" t="s">
        <v>32</v>
      </c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 customHeight="1">
      <c r="A98" s="7" t="s">
        <v>106</v>
      </c>
      <c r="B98" s="5" t="s">
        <v>107</v>
      </c>
      <c r="C98" s="14" t="s">
        <v>108</v>
      </c>
      <c r="D98" s="7">
        <v>11</v>
      </c>
      <c r="E98" s="7">
        <v>1.2</v>
      </c>
      <c r="F98" s="7">
        <v>16.7</v>
      </c>
      <c r="G98" s="7">
        <v>142</v>
      </c>
      <c r="H98" s="7">
        <v>12</v>
      </c>
      <c r="I98" s="7">
        <v>34</v>
      </c>
      <c r="J98" s="7">
        <v>56</v>
      </c>
      <c r="K98" s="7">
        <v>0.9</v>
      </c>
      <c r="L98" s="7">
        <v>0.04</v>
      </c>
      <c r="M98" s="7">
        <v>1.4</v>
      </c>
      <c r="N98" s="7">
        <v>0.02</v>
      </c>
    </row>
    <row r="99" spans="1:14" ht="14.25" customHeight="1">
      <c r="A99" s="21">
        <v>259</v>
      </c>
      <c r="B99" s="16" t="s">
        <v>109</v>
      </c>
      <c r="C99" s="14" t="s">
        <v>28</v>
      </c>
      <c r="D99" s="7">
        <v>9.3</v>
      </c>
      <c r="E99" s="7">
        <v>5.3</v>
      </c>
      <c r="F99" s="7">
        <v>22.1</v>
      </c>
      <c r="G99" s="7">
        <v>172</v>
      </c>
      <c r="H99" s="7">
        <v>14</v>
      </c>
      <c r="I99" s="7">
        <v>203</v>
      </c>
      <c r="J99" s="7">
        <v>31</v>
      </c>
      <c r="K99" s="7">
        <v>3.9</v>
      </c>
      <c r="L99" s="7">
        <v>0.2</v>
      </c>
      <c r="M99" s="7">
        <v>12.3</v>
      </c>
      <c r="N99" s="7">
        <v>0</v>
      </c>
    </row>
    <row r="100" spans="1:14" ht="14.25" customHeight="1">
      <c r="A100" s="7" t="s">
        <v>81</v>
      </c>
      <c r="B100" s="16" t="s">
        <v>110</v>
      </c>
      <c r="C100" s="12" t="s">
        <v>28</v>
      </c>
      <c r="D100" s="7">
        <v>0.2</v>
      </c>
      <c r="E100" s="7">
        <v>0.1</v>
      </c>
      <c r="F100" s="7">
        <v>17</v>
      </c>
      <c r="G100" s="7">
        <v>70</v>
      </c>
      <c r="H100" s="7">
        <v>12</v>
      </c>
      <c r="I100" s="7">
        <v>8</v>
      </c>
      <c r="J100" s="7">
        <v>9</v>
      </c>
      <c r="K100" s="7">
        <v>0.2</v>
      </c>
      <c r="L100" s="7">
        <v>0.01</v>
      </c>
      <c r="M100" s="7">
        <v>4.5</v>
      </c>
      <c r="N100" s="7">
        <v>0</v>
      </c>
    </row>
    <row r="101" spans="1:14" ht="27" customHeight="1">
      <c r="A101" s="7"/>
      <c r="B101" s="17" t="s">
        <v>39</v>
      </c>
      <c r="C101" s="12" t="s">
        <v>62</v>
      </c>
      <c r="D101" s="7">
        <v>4.5</v>
      </c>
      <c r="E101" s="23">
        <v>0.9</v>
      </c>
      <c r="F101" s="7">
        <v>30</v>
      </c>
      <c r="G101" s="7">
        <v>147</v>
      </c>
      <c r="H101" s="7">
        <v>32.7</v>
      </c>
      <c r="I101" s="7">
        <v>24</v>
      </c>
      <c r="J101" s="7">
        <v>72</v>
      </c>
      <c r="K101" s="7">
        <v>1.77</v>
      </c>
      <c r="L101" s="7">
        <v>0.19</v>
      </c>
      <c r="M101" s="7">
        <v>0</v>
      </c>
      <c r="N101" s="7">
        <v>0</v>
      </c>
    </row>
    <row r="102" spans="1:14" ht="14.25" customHeight="1">
      <c r="A102" s="7"/>
      <c r="B102" s="18" t="s">
        <v>31</v>
      </c>
      <c r="C102" s="12"/>
      <c r="D102" s="20">
        <f aca="true" t="shared" si="17" ref="D102:N102">SUM(D98:D101)</f>
        <v>25</v>
      </c>
      <c r="E102" s="20">
        <f t="shared" si="17"/>
        <v>7.5</v>
      </c>
      <c r="F102" s="20">
        <f t="shared" si="17"/>
        <v>85.8</v>
      </c>
      <c r="G102" s="20">
        <f t="shared" si="17"/>
        <v>531</v>
      </c>
      <c r="H102" s="20">
        <f t="shared" si="17"/>
        <v>70.7</v>
      </c>
      <c r="I102" s="20">
        <f t="shared" si="17"/>
        <v>269</v>
      </c>
      <c r="J102" s="20">
        <f t="shared" si="17"/>
        <v>168</v>
      </c>
      <c r="K102" s="20">
        <f t="shared" si="17"/>
        <v>6.77</v>
      </c>
      <c r="L102" s="20">
        <f t="shared" si="17"/>
        <v>0.44</v>
      </c>
      <c r="M102" s="20">
        <f t="shared" si="17"/>
        <v>18.200000000000003</v>
      </c>
      <c r="N102" s="20">
        <f t="shared" si="17"/>
        <v>0.02</v>
      </c>
    </row>
    <row r="103" spans="1:14" ht="14.25" customHeight="1">
      <c r="A103" s="7"/>
      <c r="B103" s="11" t="s">
        <v>41</v>
      </c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4.25" customHeight="1">
      <c r="A104" s="7"/>
      <c r="B104" s="17" t="s">
        <v>42</v>
      </c>
      <c r="C104" s="12" t="s">
        <v>28</v>
      </c>
      <c r="D104" s="7">
        <v>6</v>
      </c>
      <c r="E104" s="7">
        <v>6.4</v>
      </c>
      <c r="F104" s="7">
        <v>9.4</v>
      </c>
      <c r="G104" s="7">
        <v>120</v>
      </c>
      <c r="H104" s="7">
        <v>240</v>
      </c>
      <c r="I104" s="7">
        <v>28</v>
      </c>
      <c r="J104" s="7">
        <v>180</v>
      </c>
      <c r="K104" s="7">
        <v>0.2</v>
      </c>
      <c r="L104" s="7">
        <v>0.30000000000000004</v>
      </c>
      <c r="M104" s="7">
        <v>17</v>
      </c>
      <c r="N104" s="7">
        <v>0.18</v>
      </c>
    </row>
    <row r="105" spans="1:14" ht="14.25" customHeight="1">
      <c r="A105" s="7">
        <v>410</v>
      </c>
      <c r="B105" s="9" t="s">
        <v>111</v>
      </c>
      <c r="C105" s="14" t="s">
        <v>112</v>
      </c>
      <c r="D105" s="7">
        <v>4.2</v>
      </c>
      <c r="E105" s="7">
        <v>4.8</v>
      </c>
      <c r="F105" s="7">
        <v>45.6</v>
      </c>
      <c r="G105" s="7">
        <v>248</v>
      </c>
      <c r="H105" s="7">
        <v>29</v>
      </c>
      <c r="I105" s="7">
        <v>10</v>
      </c>
      <c r="J105" s="7">
        <v>46</v>
      </c>
      <c r="K105" s="7">
        <v>0.79</v>
      </c>
      <c r="L105" s="7">
        <v>0.07</v>
      </c>
      <c r="M105" s="7">
        <v>0.26</v>
      </c>
      <c r="N105" s="7">
        <v>0.01</v>
      </c>
    </row>
    <row r="106" spans="1:14" ht="14.25" customHeight="1">
      <c r="A106" s="7"/>
      <c r="B106" s="18" t="s">
        <v>31</v>
      </c>
      <c r="C106" s="12"/>
      <c r="D106" s="20">
        <f aca="true" t="shared" si="18" ref="D106:N106">SUM(D104:D105)</f>
        <v>10.2</v>
      </c>
      <c r="E106" s="20">
        <f t="shared" si="18"/>
        <v>11.2</v>
      </c>
      <c r="F106" s="20">
        <f t="shared" si="18"/>
        <v>55</v>
      </c>
      <c r="G106" s="20">
        <f t="shared" si="18"/>
        <v>368</v>
      </c>
      <c r="H106" s="20">
        <f t="shared" si="18"/>
        <v>269</v>
      </c>
      <c r="I106" s="20">
        <f t="shared" si="18"/>
        <v>38</v>
      </c>
      <c r="J106" s="20">
        <f t="shared" si="18"/>
        <v>226</v>
      </c>
      <c r="K106" s="20">
        <f t="shared" si="18"/>
        <v>0.99</v>
      </c>
      <c r="L106" s="20">
        <f t="shared" si="18"/>
        <v>0.37000000000000005</v>
      </c>
      <c r="M106" s="20">
        <f t="shared" si="18"/>
        <v>17.26</v>
      </c>
      <c r="N106" s="20">
        <f t="shared" si="18"/>
        <v>0.19</v>
      </c>
    </row>
    <row r="107" spans="1:14" ht="14.25" customHeight="1">
      <c r="A107" s="7"/>
      <c r="B107" s="24" t="s">
        <v>46</v>
      </c>
      <c r="C107" s="12"/>
      <c r="D107" s="25">
        <f aca="true" t="shared" si="19" ref="D107:N107">D96+D102+D106</f>
        <v>57.099999999999994</v>
      </c>
      <c r="E107" s="25">
        <f t="shared" si="19"/>
        <v>47.900000000000006</v>
      </c>
      <c r="F107" s="25">
        <f t="shared" si="19"/>
        <v>218.7</v>
      </c>
      <c r="G107" s="25">
        <f t="shared" si="19"/>
        <v>1597</v>
      </c>
      <c r="H107" s="25">
        <f t="shared" si="19"/>
        <v>493.4</v>
      </c>
      <c r="I107" s="25">
        <f t="shared" si="19"/>
        <v>368</v>
      </c>
      <c r="J107" s="25">
        <f t="shared" si="19"/>
        <v>561</v>
      </c>
      <c r="K107" s="25">
        <f t="shared" si="19"/>
        <v>11.93</v>
      </c>
      <c r="L107" s="25">
        <f t="shared" si="19"/>
        <v>1.07</v>
      </c>
      <c r="M107" s="25">
        <f t="shared" si="19"/>
        <v>80.66</v>
      </c>
      <c r="N107" s="25">
        <f t="shared" si="19"/>
        <v>0.30000000000000004</v>
      </c>
    </row>
    <row r="108" spans="1:14" ht="14.25" customHeight="1">
      <c r="A108" s="7"/>
      <c r="B108" s="6" t="s">
        <v>113</v>
      </c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4.25" customHeight="1">
      <c r="A109" s="7"/>
      <c r="B109" s="10" t="s">
        <v>18</v>
      </c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4.25" customHeight="1">
      <c r="A110" s="7"/>
      <c r="B110" s="11" t="s">
        <v>19</v>
      </c>
      <c r="C110" s="1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4.25" customHeight="1">
      <c r="A111" s="7">
        <v>14</v>
      </c>
      <c r="B111" s="17" t="s">
        <v>20</v>
      </c>
      <c r="C111" s="12" t="s">
        <v>48</v>
      </c>
      <c r="D111" s="7">
        <v>0.1</v>
      </c>
      <c r="E111" s="7">
        <v>7.3</v>
      </c>
      <c r="F111" s="7">
        <v>0.1</v>
      </c>
      <c r="G111" s="7">
        <v>66</v>
      </c>
      <c r="H111" s="7">
        <v>2</v>
      </c>
      <c r="I111" s="7">
        <v>0</v>
      </c>
      <c r="J111" s="7">
        <v>3</v>
      </c>
      <c r="K111" s="7">
        <v>0.02</v>
      </c>
      <c r="L111" s="7">
        <v>0</v>
      </c>
      <c r="M111" s="7">
        <v>0</v>
      </c>
      <c r="N111" s="7">
        <v>0.04</v>
      </c>
    </row>
    <row r="112" spans="1:14" ht="14.25" customHeight="1">
      <c r="A112" s="7">
        <v>243</v>
      </c>
      <c r="B112" s="13" t="s">
        <v>114</v>
      </c>
      <c r="C112" s="12" t="s">
        <v>45</v>
      </c>
      <c r="D112" s="7">
        <v>11</v>
      </c>
      <c r="E112" s="7">
        <v>12</v>
      </c>
      <c r="F112" s="7">
        <v>1.5</v>
      </c>
      <c r="G112" s="7">
        <v>160</v>
      </c>
      <c r="H112" s="7">
        <v>135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</row>
    <row r="113" spans="1:14" ht="14.25" customHeight="1">
      <c r="A113" s="7" t="s">
        <v>115</v>
      </c>
      <c r="B113" s="17" t="s">
        <v>116</v>
      </c>
      <c r="C113" s="12" t="s">
        <v>23</v>
      </c>
      <c r="D113" s="7">
        <v>8.8</v>
      </c>
      <c r="E113" s="7">
        <v>11.4</v>
      </c>
      <c r="F113" s="7">
        <v>24.6</v>
      </c>
      <c r="G113" s="7">
        <v>236</v>
      </c>
      <c r="H113" s="7">
        <v>81</v>
      </c>
      <c r="I113" s="7">
        <v>12</v>
      </c>
      <c r="J113" s="7">
        <v>91</v>
      </c>
      <c r="K113" s="7">
        <v>0.81</v>
      </c>
      <c r="L113" s="7">
        <v>0.05</v>
      </c>
      <c r="M113" s="7">
        <v>0.11</v>
      </c>
      <c r="N113" s="7">
        <v>0.08</v>
      </c>
    </row>
    <row r="114" spans="1:14" ht="14.25" customHeight="1">
      <c r="A114" s="7"/>
      <c r="B114" s="17" t="s">
        <v>117</v>
      </c>
      <c r="C114" s="12" t="s">
        <v>73</v>
      </c>
      <c r="D114" s="7">
        <v>1.5</v>
      </c>
      <c r="E114" s="7">
        <v>0</v>
      </c>
      <c r="F114" s="7">
        <v>31</v>
      </c>
      <c r="G114" s="7">
        <v>130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</row>
    <row r="115" spans="1:14" ht="14.25" customHeight="1">
      <c r="A115" s="7">
        <v>382</v>
      </c>
      <c r="B115" s="17" t="s">
        <v>90</v>
      </c>
      <c r="C115" s="12" t="s">
        <v>28</v>
      </c>
      <c r="D115" s="7">
        <v>3.9</v>
      </c>
      <c r="E115" s="7">
        <v>3.8</v>
      </c>
      <c r="F115" s="7">
        <v>24.1</v>
      </c>
      <c r="G115" s="7">
        <v>143</v>
      </c>
      <c r="H115" s="7">
        <v>126</v>
      </c>
      <c r="I115" s="7">
        <v>31</v>
      </c>
      <c r="J115" s="7">
        <v>116</v>
      </c>
      <c r="K115" s="7">
        <v>1.03</v>
      </c>
      <c r="L115" s="7">
        <v>0.05</v>
      </c>
      <c r="M115" s="7">
        <v>1.3</v>
      </c>
      <c r="N115" s="7">
        <v>0.02</v>
      </c>
    </row>
    <row r="116" spans="1:14" ht="14.25" customHeight="1">
      <c r="A116" s="7"/>
      <c r="B116" s="9" t="s">
        <v>29</v>
      </c>
      <c r="C116" s="12" t="s">
        <v>30</v>
      </c>
      <c r="D116" s="7">
        <v>2.4</v>
      </c>
      <c r="E116" s="7">
        <v>0.6</v>
      </c>
      <c r="F116" s="7">
        <v>17.1</v>
      </c>
      <c r="G116" s="7">
        <v>84</v>
      </c>
      <c r="H116" s="7">
        <v>11.7</v>
      </c>
      <c r="I116" s="7">
        <v>10</v>
      </c>
      <c r="J116" s="7">
        <v>27</v>
      </c>
      <c r="K116" s="7">
        <v>0.6</v>
      </c>
      <c r="L116" s="7">
        <v>0.09</v>
      </c>
      <c r="M116" s="7">
        <v>0</v>
      </c>
      <c r="N116" s="7">
        <v>0</v>
      </c>
    </row>
    <row r="117" spans="1:14" ht="14.25" customHeight="1">
      <c r="A117" s="7"/>
      <c r="B117" s="18" t="s">
        <v>31</v>
      </c>
      <c r="C117" s="12"/>
      <c r="D117" s="20">
        <f aca="true" t="shared" si="20" ref="D117:N117">SUM(D111:D116)</f>
        <v>27.699999999999996</v>
      </c>
      <c r="E117" s="20">
        <f t="shared" si="20"/>
        <v>35.1</v>
      </c>
      <c r="F117" s="20">
        <f t="shared" si="20"/>
        <v>98.4</v>
      </c>
      <c r="G117" s="20">
        <f t="shared" si="20"/>
        <v>819</v>
      </c>
      <c r="H117" s="20">
        <f t="shared" si="20"/>
        <v>355.7</v>
      </c>
      <c r="I117" s="20">
        <f t="shared" si="20"/>
        <v>53</v>
      </c>
      <c r="J117" s="20">
        <f t="shared" si="20"/>
        <v>237</v>
      </c>
      <c r="K117" s="20">
        <f t="shared" si="20"/>
        <v>2.46</v>
      </c>
      <c r="L117" s="20">
        <f t="shared" si="20"/>
        <v>0.19</v>
      </c>
      <c r="M117" s="20">
        <f t="shared" si="20"/>
        <v>1.4100000000000001</v>
      </c>
      <c r="N117" s="20">
        <f t="shared" si="20"/>
        <v>0.13999999999999999</v>
      </c>
    </row>
    <row r="118" spans="1:14" ht="14.25" customHeight="1">
      <c r="A118" s="7"/>
      <c r="B118" s="11" t="s">
        <v>32</v>
      </c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26.25" customHeight="1">
      <c r="A119" s="7">
        <v>82</v>
      </c>
      <c r="B119" s="22" t="s">
        <v>56</v>
      </c>
      <c r="C119" s="14" t="s">
        <v>57</v>
      </c>
      <c r="D119" s="7">
        <v>4.8</v>
      </c>
      <c r="E119" s="7">
        <v>3.6</v>
      </c>
      <c r="F119" s="7">
        <v>9.9</v>
      </c>
      <c r="G119" s="7">
        <v>100</v>
      </c>
      <c r="H119" s="7">
        <v>38</v>
      </c>
      <c r="I119" s="7">
        <v>25</v>
      </c>
      <c r="J119" s="7">
        <v>53</v>
      </c>
      <c r="K119" s="7">
        <v>1.12</v>
      </c>
      <c r="L119" s="7">
        <v>0.05</v>
      </c>
      <c r="M119" s="7">
        <v>10.04</v>
      </c>
      <c r="N119" s="7">
        <v>0.01</v>
      </c>
    </row>
    <row r="120" spans="1:14" ht="14.25" customHeight="1">
      <c r="A120" s="21" t="s">
        <v>118</v>
      </c>
      <c r="B120" s="16" t="s">
        <v>119</v>
      </c>
      <c r="C120" s="14" t="s">
        <v>28</v>
      </c>
      <c r="D120" s="21">
        <v>7.5</v>
      </c>
      <c r="E120" s="21">
        <v>11.6</v>
      </c>
      <c r="F120" s="21">
        <v>0.9</v>
      </c>
      <c r="G120" s="21">
        <v>138</v>
      </c>
      <c r="H120" s="21">
        <v>3</v>
      </c>
      <c r="I120" s="21">
        <v>11</v>
      </c>
      <c r="J120" s="21">
        <v>90</v>
      </c>
      <c r="K120" s="21">
        <v>0.8</v>
      </c>
      <c r="L120" s="21">
        <v>0.4</v>
      </c>
      <c r="M120" s="21">
        <v>0</v>
      </c>
      <c r="N120" s="21">
        <v>0</v>
      </c>
    </row>
    <row r="121" spans="1:14" ht="14.25" customHeight="1">
      <c r="A121" s="7">
        <v>338</v>
      </c>
      <c r="B121" s="17" t="s">
        <v>52</v>
      </c>
      <c r="C121" s="12" t="s">
        <v>53</v>
      </c>
      <c r="D121" s="7">
        <v>0.5</v>
      </c>
      <c r="E121" s="7">
        <v>0.5</v>
      </c>
      <c r="F121" s="7">
        <v>11.7</v>
      </c>
      <c r="G121" s="7">
        <v>57</v>
      </c>
      <c r="H121" s="7">
        <v>19</v>
      </c>
      <c r="I121" s="7">
        <v>11</v>
      </c>
      <c r="J121" s="7">
        <v>14</v>
      </c>
      <c r="K121" s="7">
        <v>2.7</v>
      </c>
      <c r="L121" s="7">
        <v>0.04</v>
      </c>
      <c r="M121" s="7">
        <v>12</v>
      </c>
      <c r="N121" s="7">
        <v>0</v>
      </c>
    </row>
    <row r="122" spans="1:14" ht="14.25" customHeight="1">
      <c r="A122" s="7">
        <v>376</v>
      </c>
      <c r="B122" s="13" t="s">
        <v>78</v>
      </c>
      <c r="C122" s="12" t="s">
        <v>28</v>
      </c>
      <c r="D122" s="7">
        <v>0.2</v>
      </c>
      <c r="E122" s="7">
        <v>0.1</v>
      </c>
      <c r="F122" s="7">
        <v>10.1</v>
      </c>
      <c r="G122" s="7">
        <v>41</v>
      </c>
      <c r="H122" s="7">
        <v>5</v>
      </c>
      <c r="I122" s="7">
        <v>4</v>
      </c>
      <c r="J122" s="7">
        <v>8</v>
      </c>
      <c r="K122" s="7">
        <v>0.85</v>
      </c>
      <c r="L122" s="7">
        <v>0</v>
      </c>
      <c r="M122" s="7">
        <v>0.1</v>
      </c>
      <c r="N122" s="7">
        <v>0</v>
      </c>
    </row>
    <row r="123" spans="1:14" ht="27" customHeight="1">
      <c r="A123" s="7"/>
      <c r="B123" s="17" t="s">
        <v>39</v>
      </c>
      <c r="C123" s="12" t="s">
        <v>62</v>
      </c>
      <c r="D123" s="7">
        <v>4.5</v>
      </c>
      <c r="E123" s="23">
        <v>0.9</v>
      </c>
      <c r="F123" s="7">
        <v>30</v>
      </c>
      <c r="G123" s="7">
        <v>147</v>
      </c>
      <c r="H123" s="7">
        <v>32.7</v>
      </c>
      <c r="I123" s="7">
        <v>24</v>
      </c>
      <c r="J123" s="7">
        <v>72</v>
      </c>
      <c r="K123" s="7">
        <v>1.77</v>
      </c>
      <c r="L123" s="7">
        <v>0.19</v>
      </c>
      <c r="M123" s="7">
        <v>0</v>
      </c>
      <c r="N123" s="7">
        <v>0</v>
      </c>
    </row>
    <row r="124" spans="1:14" ht="14.25" customHeight="1">
      <c r="A124" s="7"/>
      <c r="B124" s="18" t="s">
        <v>31</v>
      </c>
      <c r="C124" s="12"/>
      <c r="D124" s="20">
        <f aca="true" t="shared" si="21" ref="D124:N124">SUM(D119:D123)</f>
        <v>17.5</v>
      </c>
      <c r="E124" s="20">
        <f t="shared" si="21"/>
        <v>16.7</v>
      </c>
      <c r="F124" s="20">
        <f t="shared" si="21"/>
        <v>62.6</v>
      </c>
      <c r="G124" s="20">
        <f t="shared" si="21"/>
        <v>483</v>
      </c>
      <c r="H124" s="20">
        <f t="shared" si="21"/>
        <v>97.7</v>
      </c>
      <c r="I124" s="20">
        <f t="shared" si="21"/>
        <v>75</v>
      </c>
      <c r="J124" s="20">
        <f t="shared" si="21"/>
        <v>237</v>
      </c>
      <c r="K124" s="20">
        <f t="shared" si="21"/>
        <v>7.24</v>
      </c>
      <c r="L124" s="20">
        <f t="shared" si="21"/>
        <v>0.6799999999999999</v>
      </c>
      <c r="M124" s="20">
        <f t="shared" si="21"/>
        <v>22.14</v>
      </c>
      <c r="N124" s="20">
        <f t="shared" si="21"/>
        <v>0.01</v>
      </c>
    </row>
    <row r="125" spans="1:14" ht="14.25" customHeight="1">
      <c r="A125" s="7"/>
      <c r="B125" s="11" t="s">
        <v>41</v>
      </c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4.25" customHeight="1">
      <c r="A126" s="7"/>
      <c r="B126" s="17" t="s">
        <v>42</v>
      </c>
      <c r="C126" s="12" t="s">
        <v>28</v>
      </c>
      <c r="D126" s="7">
        <v>6</v>
      </c>
      <c r="E126" s="7">
        <v>6.4</v>
      </c>
      <c r="F126" s="7">
        <v>9.4</v>
      </c>
      <c r="G126" s="7">
        <v>120</v>
      </c>
      <c r="H126" s="7">
        <v>240</v>
      </c>
      <c r="I126" s="7">
        <v>28</v>
      </c>
      <c r="J126" s="7">
        <v>180</v>
      </c>
      <c r="K126" s="7">
        <v>0.2</v>
      </c>
      <c r="L126" s="7">
        <v>0.30000000000000004</v>
      </c>
      <c r="M126" s="7">
        <v>17</v>
      </c>
      <c r="N126" s="7">
        <v>0.18</v>
      </c>
    </row>
    <row r="127" spans="1:14" ht="14.25" customHeight="1">
      <c r="A127" s="7" t="s">
        <v>120</v>
      </c>
      <c r="B127" s="9" t="s">
        <v>121</v>
      </c>
      <c r="C127" s="14" t="s">
        <v>76</v>
      </c>
      <c r="D127" s="7">
        <v>4.5</v>
      </c>
      <c r="E127" s="7">
        <v>4.8</v>
      </c>
      <c r="F127" s="7">
        <v>27</v>
      </c>
      <c r="G127" s="7">
        <v>194</v>
      </c>
      <c r="H127" s="7">
        <v>20</v>
      </c>
      <c r="I127" s="7">
        <v>8</v>
      </c>
      <c r="J127" s="7">
        <v>44</v>
      </c>
      <c r="K127" s="7">
        <v>0.49</v>
      </c>
      <c r="L127" s="7">
        <v>0.053</v>
      </c>
      <c r="M127" s="7">
        <v>0.03</v>
      </c>
      <c r="N127" s="7">
        <v>0.03</v>
      </c>
    </row>
    <row r="128" spans="1:14" ht="14.25" customHeight="1">
      <c r="A128" s="7"/>
      <c r="B128" s="18" t="s">
        <v>31</v>
      </c>
      <c r="C128" s="12"/>
      <c r="D128" s="20">
        <f aca="true" t="shared" si="22" ref="D128:N128">SUM(D126:D127)</f>
        <v>10.5</v>
      </c>
      <c r="E128" s="20">
        <f t="shared" si="22"/>
        <v>11.2</v>
      </c>
      <c r="F128" s="20">
        <f t="shared" si="22"/>
        <v>36.4</v>
      </c>
      <c r="G128" s="20">
        <f t="shared" si="22"/>
        <v>314</v>
      </c>
      <c r="H128" s="20">
        <f t="shared" si="22"/>
        <v>260</v>
      </c>
      <c r="I128" s="20">
        <f t="shared" si="22"/>
        <v>36</v>
      </c>
      <c r="J128" s="20">
        <f t="shared" si="22"/>
        <v>224</v>
      </c>
      <c r="K128" s="20">
        <f t="shared" si="22"/>
        <v>0.69</v>
      </c>
      <c r="L128" s="20">
        <f t="shared" si="22"/>
        <v>0.35300000000000004</v>
      </c>
      <c r="M128" s="20">
        <f t="shared" si="22"/>
        <v>17.03</v>
      </c>
      <c r="N128" s="20">
        <f t="shared" si="22"/>
        <v>0.21</v>
      </c>
    </row>
    <row r="129" spans="1:14" ht="14.25" customHeight="1">
      <c r="A129" s="7"/>
      <c r="B129" s="31" t="s">
        <v>46</v>
      </c>
      <c r="C129" s="32"/>
      <c r="D129" s="25">
        <f aca="true" t="shared" si="23" ref="D129:N129">D117+D124+D128</f>
        <v>55.699999999999996</v>
      </c>
      <c r="E129" s="25">
        <f t="shared" si="23"/>
        <v>63</v>
      </c>
      <c r="F129" s="25">
        <f t="shared" si="23"/>
        <v>197.4</v>
      </c>
      <c r="G129" s="25">
        <f t="shared" si="23"/>
        <v>1616</v>
      </c>
      <c r="H129" s="25">
        <f t="shared" si="23"/>
        <v>713.4</v>
      </c>
      <c r="I129" s="25">
        <f t="shared" si="23"/>
        <v>164</v>
      </c>
      <c r="J129" s="25">
        <f t="shared" si="23"/>
        <v>698</v>
      </c>
      <c r="K129" s="25">
        <f t="shared" si="23"/>
        <v>10.389999999999999</v>
      </c>
      <c r="L129" s="25">
        <f t="shared" si="23"/>
        <v>1.2229999999999999</v>
      </c>
      <c r="M129" s="25">
        <f t="shared" si="23"/>
        <v>40.58</v>
      </c>
      <c r="N129" s="25">
        <f t="shared" si="23"/>
        <v>0.36</v>
      </c>
    </row>
    <row r="130" spans="1:14" ht="14.25" customHeight="1">
      <c r="A130" s="7"/>
      <c r="B130" s="10" t="s">
        <v>47</v>
      </c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4.25" customHeight="1">
      <c r="A131" s="7"/>
      <c r="B131" s="11" t="s">
        <v>19</v>
      </c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4.25" customHeight="1">
      <c r="A132" s="7">
        <v>14</v>
      </c>
      <c r="B132" s="17" t="s">
        <v>20</v>
      </c>
      <c r="C132" s="12" t="s">
        <v>21</v>
      </c>
      <c r="D132" s="7">
        <v>0.2</v>
      </c>
      <c r="E132" s="7">
        <v>11</v>
      </c>
      <c r="F132" s="7">
        <v>0.2</v>
      </c>
      <c r="G132" s="7">
        <v>99</v>
      </c>
      <c r="H132" s="7">
        <v>3</v>
      </c>
      <c r="I132" s="7">
        <v>0</v>
      </c>
      <c r="J132" s="7">
        <v>5</v>
      </c>
      <c r="K132" s="7">
        <v>0.03</v>
      </c>
      <c r="L132" s="7">
        <v>0</v>
      </c>
      <c r="M132" s="7">
        <v>0</v>
      </c>
      <c r="N132" s="7">
        <v>0.06</v>
      </c>
    </row>
    <row r="133" spans="1:14" ht="14.25" customHeight="1">
      <c r="A133" s="21">
        <v>234</v>
      </c>
      <c r="B133" s="13" t="s">
        <v>122</v>
      </c>
      <c r="C133" s="14" t="s">
        <v>36</v>
      </c>
      <c r="D133" s="7">
        <v>13.4</v>
      </c>
      <c r="E133" s="7">
        <v>9.1</v>
      </c>
      <c r="F133" s="7">
        <v>17</v>
      </c>
      <c r="G133" s="7">
        <v>210</v>
      </c>
      <c r="H133" s="7">
        <v>51</v>
      </c>
      <c r="I133" s="7">
        <v>33</v>
      </c>
      <c r="J133" s="7">
        <v>170</v>
      </c>
      <c r="K133" s="7">
        <v>1.06</v>
      </c>
      <c r="L133" s="7">
        <v>0.1</v>
      </c>
      <c r="M133" s="7">
        <v>0.65</v>
      </c>
      <c r="N133" s="7">
        <v>0.02</v>
      </c>
    </row>
    <row r="134" spans="1:14" ht="14.25" customHeight="1">
      <c r="A134" s="7">
        <v>312</v>
      </c>
      <c r="B134" s="9" t="s">
        <v>77</v>
      </c>
      <c r="C134" s="12" t="s">
        <v>23</v>
      </c>
      <c r="D134" s="7">
        <v>3.1</v>
      </c>
      <c r="E134" s="7">
        <v>5.4</v>
      </c>
      <c r="F134" s="7">
        <v>12.1</v>
      </c>
      <c r="G134" s="7">
        <v>138</v>
      </c>
      <c r="H134" s="7">
        <v>37</v>
      </c>
      <c r="I134" s="7">
        <v>28</v>
      </c>
      <c r="J134" s="7">
        <v>82</v>
      </c>
      <c r="K134" s="7">
        <v>0.99</v>
      </c>
      <c r="L134" s="7">
        <v>0.14</v>
      </c>
      <c r="M134" s="7">
        <v>5.18</v>
      </c>
      <c r="N134" s="7">
        <v>0.03</v>
      </c>
    </row>
    <row r="135" spans="1:14" ht="14.25" customHeight="1">
      <c r="A135" s="21" t="s">
        <v>26</v>
      </c>
      <c r="B135" s="16" t="s">
        <v>27</v>
      </c>
      <c r="C135" s="14" t="s">
        <v>28</v>
      </c>
      <c r="D135" s="21">
        <v>2.3</v>
      </c>
      <c r="E135" s="21">
        <v>1.8</v>
      </c>
      <c r="F135" s="21">
        <v>25</v>
      </c>
      <c r="G135" s="21">
        <v>125</v>
      </c>
      <c r="H135" s="21">
        <v>61</v>
      </c>
      <c r="I135" s="21">
        <v>7</v>
      </c>
      <c r="J135" s="21">
        <v>45</v>
      </c>
      <c r="K135" s="21">
        <v>0.1</v>
      </c>
      <c r="L135" s="21">
        <v>0.24</v>
      </c>
      <c r="M135" s="21">
        <v>0.65</v>
      </c>
      <c r="N135" s="21">
        <v>0.01</v>
      </c>
    </row>
    <row r="136" spans="1:14" ht="14.25" customHeight="1">
      <c r="A136" s="7"/>
      <c r="B136" s="9" t="s">
        <v>29</v>
      </c>
      <c r="C136" s="12" t="s">
        <v>30</v>
      </c>
      <c r="D136" s="7">
        <v>2.4</v>
      </c>
      <c r="E136" s="7">
        <v>0.6</v>
      </c>
      <c r="F136" s="7">
        <v>17.1</v>
      </c>
      <c r="G136" s="7">
        <v>84</v>
      </c>
      <c r="H136" s="7">
        <v>11.7</v>
      </c>
      <c r="I136" s="7">
        <v>10</v>
      </c>
      <c r="J136" s="7">
        <v>27</v>
      </c>
      <c r="K136" s="7">
        <v>0.6</v>
      </c>
      <c r="L136" s="7">
        <v>0.09</v>
      </c>
      <c r="M136" s="7">
        <v>0</v>
      </c>
      <c r="N136" s="7">
        <v>0</v>
      </c>
    </row>
    <row r="137" spans="1:14" ht="14.25" customHeight="1">
      <c r="A137" s="7"/>
      <c r="B137" s="18" t="s">
        <v>31</v>
      </c>
      <c r="C137" s="12"/>
      <c r="D137" s="20">
        <f aca="true" t="shared" si="24" ref="D137:N137">SUM(D132:D136)</f>
        <v>21.4</v>
      </c>
      <c r="E137" s="20">
        <f t="shared" si="24"/>
        <v>27.900000000000002</v>
      </c>
      <c r="F137" s="20">
        <f t="shared" si="24"/>
        <v>71.4</v>
      </c>
      <c r="G137" s="20">
        <f t="shared" si="24"/>
        <v>656</v>
      </c>
      <c r="H137" s="20">
        <f t="shared" si="24"/>
        <v>163.7</v>
      </c>
      <c r="I137" s="20">
        <f t="shared" si="24"/>
        <v>78</v>
      </c>
      <c r="J137" s="20">
        <f t="shared" si="24"/>
        <v>329</v>
      </c>
      <c r="K137" s="20">
        <f t="shared" si="24"/>
        <v>2.7800000000000002</v>
      </c>
      <c r="L137" s="20">
        <f t="shared" si="24"/>
        <v>0.57</v>
      </c>
      <c r="M137" s="20">
        <f t="shared" si="24"/>
        <v>6.48</v>
      </c>
      <c r="N137" s="20">
        <f t="shared" si="24"/>
        <v>0.12</v>
      </c>
    </row>
    <row r="138" spans="1:14" ht="14.25" customHeight="1">
      <c r="A138" s="7"/>
      <c r="B138" s="11" t="s">
        <v>32</v>
      </c>
      <c r="C138" s="1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28.5" customHeight="1">
      <c r="A139" s="7">
        <v>112</v>
      </c>
      <c r="B139" s="5" t="s">
        <v>123</v>
      </c>
      <c r="C139" s="12" t="s">
        <v>124</v>
      </c>
      <c r="D139" s="7">
        <v>5.5</v>
      </c>
      <c r="E139" s="7">
        <v>4</v>
      </c>
      <c r="F139" s="7">
        <v>19.2</v>
      </c>
      <c r="G139" s="7">
        <v>134</v>
      </c>
      <c r="H139" s="7">
        <v>19</v>
      </c>
      <c r="I139" s="7">
        <v>23.6</v>
      </c>
      <c r="J139" s="7">
        <v>80.6</v>
      </c>
      <c r="K139" s="7">
        <v>1.06</v>
      </c>
      <c r="L139" s="7">
        <v>0.09</v>
      </c>
      <c r="M139" s="7">
        <v>6.1</v>
      </c>
      <c r="N139" s="7">
        <v>0.02</v>
      </c>
    </row>
    <row r="140" spans="1:14" ht="14.25" customHeight="1">
      <c r="A140" s="21" t="s">
        <v>58</v>
      </c>
      <c r="B140" s="16" t="s">
        <v>59</v>
      </c>
      <c r="C140" s="14" t="s">
        <v>36</v>
      </c>
      <c r="D140" s="7">
        <v>21</v>
      </c>
      <c r="E140" s="7">
        <v>9.5</v>
      </c>
      <c r="F140" s="7">
        <v>9.3</v>
      </c>
      <c r="G140" s="7">
        <v>273</v>
      </c>
      <c r="H140" s="7">
        <v>12</v>
      </c>
      <c r="I140" s="7">
        <v>75</v>
      </c>
      <c r="J140" s="7">
        <v>95</v>
      </c>
      <c r="K140" s="7">
        <v>1.76</v>
      </c>
      <c r="L140" s="7">
        <v>0.09</v>
      </c>
      <c r="M140" s="7">
        <v>0.75</v>
      </c>
      <c r="N140" s="7">
        <v>0.07</v>
      </c>
    </row>
    <row r="141" spans="1:14" ht="13.5" customHeight="1">
      <c r="A141" s="21">
        <v>304</v>
      </c>
      <c r="B141" s="13" t="s">
        <v>60</v>
      </c>
      <c r="C141" s="14" t="s">
        <v>23</v>
      </c>
      <c r="D141" s="7">
        <v>3.7</v>
      </c>
      <c r="E141" s="7">
        <v>6.3</v>
      </c>
      <c r="F141" s="7">
        <v>28.5</v>
      </c>
      <c r="G141" s="7">
        <v>216</v>
      </c>
      <c r="H141" s="7">
        <v>1</v>
      </c>
      <c r="I141" s="7">
        <v>19</v>
      </c>
      <c r="J141" s="7">
        <v>62</v>
      </c>
      <c r="K141" s="7">
        <v>0.52</v>
      </c>
      <c r="L141" s="7">
        <v>0.03</v>
      </c>
      <c r="M141" s="7">
        <v>0</v>
      </c>
      <c r="N141" s="7">
        <v>0.03</v>
      </c>
    </row>
    <row r="142" spans="1:14" ht="14.25" customHeight="1">
      <c r="A142" s="7">
        <v>349</v>
      </c>
      <c r="B142" s="22" t="s">
        <v>38</v>
      </c>
      <c r="C142" s="12" t="s">
        <v>28</v>
      </c>
      <c r="D142" s="7">
        <v>0.6000000000000001</v>
      </c>
      <c r="E142" s="7">
        <v>0</v>
      </c>
      <c r="F142" s="7">
        <v>20.9</v>
      </c>
      <c r="G142" s="7">
        <v>83</v>
      </c>
      <c r="H142" s="7">
        <v>23</v>
      </c>
      <c r="I142" s="7">
        <v>18</v>
      </c>
      <c r="J142" s="7">
        <v>38</v>
      </c>
      <c r="K142" s="7">
        <v>0.6000000000000001</v>
      </c>
      <c r="L142" s="7">
        <v>0.01</v>
      </c>
      <c r="M142" s="7">
        <v>1.09</v>
      </c>
      <c r="N142" s="7">
        <v>0.2</v>
      </c>
    </row>
    <row r="143" spans="1:14" ht="27" customHeight="1">
      <c r="A143" s="7"/>
      <c r="B143" s="17" t="s">
        <v>39</v>
      </c>
      <c r="C143" s="12" t="s">
        <v>62</v>
      </c>
      <c r="D143" s="7">
        <v>4.5</v>
      </c>
      <c r="E143" s="23">
        <v>0.9</v>
      </c>
      <c r="F143" s="7">
        <v>30</v>
      </c>
      <c r="G143" s="7">
        <v>147</v>
      </c>
      <c r="H143" s="7">
        <v>32.7</v>
      </c>
      <c r="I143" s="7">
        <v>24</v>
      </c>
      <c r="J143" s="7">
        <v>72</v>
      </c>
      <c r="K143" s="7">
        <v>1.77</v>
      </c>
      <c r="L143" s="7">
        <v>0.19</v>
      </c>
      <c r="M143" s="7">
        <v>0</v>
      </c>
      <c r="N143" s="7">
        <v>0</v>
      </c>
    </row>
    <row r="144" spans="1:14" ht="14.25" customHeight="1">
      <c r="A144" s="7"/>
      <c r="B144" s="18" t="s">
        <v>31</v>
      </c>
      <c r="C144" s="12"/>
      <c r="D144" s="20">
        <f aca="true" t="shared" si="25" ref="D144:N144">SUM(D139:D143)</f>
        <v>35.3</v>
      </c>
      <c r="E144" s="20">
        <f t="shared" si="25"/>
        <v>20.7</v>
      </c>
      <c r="F144" s="20">
        <f t="shared" si="25"/>
        <v>107.9</v>
      </c>
      <c r="G144" s="20">
        <f t="shared" si="25"/>
        <v>853</v>
      </c>
      <c r="H144" s="20">
        <f t="shared" si="25"/>
        <v>87.7</v>
      </c>
      <c r="I144" s="20">
        <f t="shared" si="25"/>
        <v>159.6</v>
      </c>
      <c r="J144" s="20">
        <f t="shared" si="25"/>
        <v>347.6</v>
      </c>
      <c r="K144" s="20">
        <f t="shared" si="25"/>
        <v>5.710000000000001</v>
      </c>
      <c r="L144" s="20">
        <f t="shared" si="25"/>
        <v>0.41000000000000003</v>
      </c>
      <c r="M144" s="20">
        <f t="shared" si="25"/>
        <v>7.9399999999999995</v>
      </c>
      <c r="N144" s="20">
        <f t="shared" si="25"/>
        <v>0.32</v>
      </c>
    </row>
    <row r="145" spans="1:14" ht="14.25" customHeight="1">
      <c r="A145" s="7"/>
      <c r="B145" s="11" t="s">
        <v>41</v>
      </c>
      <c r="C145" s="1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4.25" customHeight="1">
      <c r="A146" s="7">
        <v>386</v>
      </c>
      <c r="B146" s="17" t="s">
        <v>97</v>
      </c>
      <c r="C146" s="12" t="s">
        <v>28</v>
      </c>
      <c r="D146" s="7">
        <v>5.6</v>
      </c>
      <c r="E146" s="7">
        <v>5</v>
      </c>
      <c r="F146" s="7">
        <v>22</v>
      </c>
      <c r="G146" s="7">
        <v>156</v>
      </c>
      <c r="H146" s="7">
        <v>242</v>
      </c>
      <c r="I146" s="7">
        <v>30</v>
      </c>
      <c r="J146" s="7">
        <v>188</v>
      </c>
      <c r="K146" s="7">
        <v>0.2</v>
      </c>
      <c r="L146" s="7">
        <v>0.06</v>
      </c>
      <c r="M146" s="7">
        <v>1.8</v>
      </c>
      <c r="N146" s="7">
        <v>0.04</v>
      </c>
    </row>
    <row r="147" spans="1:14" ht="14.25" customHeight="1">
      <c r="A147" s="21" t="s">
        <v>98</v>
      </c>
      <c r="B147" s="13" t="s">
        <v>99</v>
      </c>
      <c r="C147" s="14" t="s">
        <v>76</v>
      </c>
      <c r="D147" s="21">
        <v>11.8</v>
      </c>
      <c r="E147" s="21">
        <v>6.3</v>
      </c>
      <c r="F147" s="21">
        <v>22.1</v>
      </c>
      <c r="G147" s="21">
        <v>206</v>
      </c>
      <c r="H147" s="21">
        <v>68</v>
      </c>
      <c r="I147" s="21">
        <v>14</v>
      </c>
      <c r="J147" s="21">
        <v>96</v>
      </c>
      <c r="K147" s="21">
        <v>0.51</v>
      </c>
      <c r="L147" s="21">
        <v>0.05</v>
      </c>
      <c r="M147" s="21">
        <v>0.07</v>
      </c>
      <c r="N147" s="21">
        <v>0.02</v>
      </c>
    </row>
    <row r="148" spans="1:14" ht="14.25" customHeight="1">
      <c r="A148" s="7"/>
      <c r="B148" s="18" t="s">
        <v>31</v>
      </c>
      <c r="C148" s="12"/>
      <c r="D148" s="20">
        <f aca="true" t="shared" si="26" ref="D148:N148">SUM(D146:D147)</f>
        <v>17.4</v>
      </c>
      <c r="E148" s="20">
        <f t="shared" si="26"/>
        <v>11.3</v>
      </c>
      <c r="F148" s="20">
        <f t="shared" si="26"/>
        <v>44.1</v>
      </c>
      <c r="G148" s="20">
        <f t="shared" si="26"/>
        <v>362</v>
      </c>
      <c r="H148" s="20">
        <f t="shared" si="26"/>
        <v>310</v>
      </c>
      <c r="I148" s="20">
        <f t="shared" si="26"/>
        <v>44</v>
      </c>
      <c r="J148" s="20">
        <f t="shared" si="26"/>
        <v>284</v>
      </c>
      <c r="K148" s="20">
        <f t="shared" si="26"/>
        <v>0.71</v>
      </c>
      <c r="L148" s="20">
        <f t="shared" si="26"/>
        <v>0.11</v>
      </c>
      <c r="M148" s="20">
        <f t="shared" si="26"/>
        <v>1.87</v>
      </c>
      <c r="N148" s="20">
        <f t="shared" si="26"/>
        <v>0.06</v>
      </c>
    </row>
    <row r="149" spans="1:14" ht="14.25" customHeight="1">
      <c r="A149" s="7"/>
      <c r="B149" s="31" t="s">
        <v>46</v>
      </c>
      <c r="C149" s="19"/>
      <c r="D149" s="25">
        <f aca="true" t="shared" si="27" ref="D149:N149">SUM(D137+D144+D148)</f>
        <v>74.1</v>
      </c>
      <c r="E149" s="25">
        <f t="shared" si="27"/>
        <v>59.900000000000006</v>
      </c>
      <c r="F149" s="25">
        <f t="shared" si="27"/>
        <v>223.4</v>
      </c>
      <c r="G149" s="25">
        <f t="shared" si="27"/>
        <v>1871</v>
      </c>
      <c r="H149" s="25">
        <f t="shared" si="27"/>
        <v>561.4</v>
      </c>
      <c r="I149" s="25">
        <f t="shared" si="27"/>
        <v>281.6</v>
      </c>
      <c r="J149" s="25">
        <f t="shared" si="27"/>
        <v>960.6</v>
      </c>
      <c r="K149" s="25">
        <f t="shared" si="27"/>
        <v>9.200000000000003</v>
      </c>
      <c r="L149" s="25">
        <f t="shared" si="27"/>
        <v>1.09</v>
      </c>
      <c r="M149" s="25">
        <f t="shared" si="27"/>
        <v>16.29</v>
      </c>
      <c r="N149" s="25">
        <f t="shared" si="27"/>
        <v>0.5</v>
      </c>
    </row>
    <row r="150" spans="1:14" ht="14.25" customHeight="1">
      <c r="A150" s="7"/>
      <c r="B150" s="10" t="s">
        <v>64</v>
      </c>
      <c r="C150" s="1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4.25" customHeight="1">
      <c r="A151" s="7"/>
      <c r="B151" s="11" t="s">
        <v>19</v>
      </c>
      <c r="C151" s="1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4.25" customHeight="1">
      <c r="A152" s="7" t="s">
        <v>125</v>
      </c>
      <c r="B152" s="30" t="s">
        <v>126</v>
      </c>
      <c r="C152" s="14" t="s">
        <v>25</v>
      </c>
      <c r="D152" s="21">
        <v>12.3</v>
      </c>
      <c r="E152" s="21">
        <v>13</v>
      </c>
      <c r="F152" s="21">
        <v>4.3</v>
      </c>
      <c r="G152" s="21">
        <v>183</v>
      </c>
      <c r="H152" s="21">
        <v>102</v>
      </c>
      <c r="I152" s="21">
        <v>9.8</v>
      </c>
      <c r="J152" s="21">
        <v>77</v>
      </c>
      <c r="K152" s="21">
        <v>1</v>
      </c>
      <c r="L152" s="21">
        <v>0.04</v>
      </c>
      <c r="M152" s="21">
        <v>0.8</v>
      </c>
      <c r="N152" s="21">
        <v>0.01</v>
      </c>
    </row>
    <row r="153" spans="1:14" ht="14.25" customHeight="1">
      <c r="A153" s="21">
        <v>302</v>
      </c>
      <c r="B153" s="13" t="s">
        <v>37</v>
      </c>
      <c r="C153" s="14" t="s">
        <v>23</v>
      </c>
      <c r="D153" s="21">
        <v>8.5</v>
      </c>
      <c r="E153" s="21">
        <v>7.3</v>
      </c>
      <c r="F153" s="21">
        <v>36.6</v>
      </c>
      <c r="G153" s="21">
        <v>251</v>
      </c>
      <c r="H153" s="21">
        <v>15</v>
      </c>
      <c r="I153" s="21">
        <v>133</v>
      </c>
      <c r="J153" s="21">
        <v>201</v>
      </c>
      <c r="K153" s="21">
        <v>4.5</v>
      </c>
      <c r="L153" s="21">
        <v>0.21</v>
      </c>
      <c r="M153" s="21">
        <v>0</v>
      </c>
      <c r="N153" s="21">
        <v>0.03</v>
      </c>
    </row>
    <row r="154" spans="1:14" ht="14.25" customHeight="1">
      <c r="A154" s="21"/>
      <c r="B154" s="16" t="s">
        <v>69</v>
      </c>
      <c r="C154" s="14" t="s">
        <v>25</v>
      </c>
      <c r="D154" s="7">
        <v>2.8</v>
      </c>
      <c r="E154" s="7">
        <v>3.2</v>
      </c>
      <c r="F154" s="7">
        <v>8.6</v>
      </c>
      <c r="G154" s="7">
        <v>75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</row>
    <row r="155" spans="1:14" ht="14.25" customHeight="1">
      <c r="A155" s="21">
        <v>377</v>
      </c>
      <c r="B155" s="16" t="s">
        <v>54</v>
      </c>
      <c r="C155" s="14" t="s">
        <v>55</v>
      </c>
      <c r="D155" s="21">
        <v>0.30000000000000004</v>
      </c>
      <c r="E155" s="21">
        <v>0.1</v>
      </c>
      <c r="F155" s="21">
        <v>10.3</v>
      </c>
      <c r="G155" s="21">
        <v>44</v>
      </c>
      <c r="H155" s="21">
        <v>8</v>
      </c>
      <c r="I155" s="21">
        <v>5</v>
      </c>
      <c r="J155" s="21">
        <v>10</v>
      </c>
      <c r="K155" s="21">
        <v>0.9</v>
      </c>
      <c r="L155" s="21">
        <v>0</v>
      </c>
      <c r="M155" s="21">
        <v>2.9</v>
      </c>
      <c r="N155" s="21">
        <v>0</v>
      </c>
    </row>
    <row r="156" spans="1:14" ht="14.25" customHeight="1">
      <c r="A156" s="7"/>
      <c r="B156" s="9" t="s">
        <v>29</v>
      </c>
      <c r="C156" s="12" t="s">
        <v>30</v>
      </c>
      <c r="D156" s="7">
        <v>2.4</v>
      </c>
      <c r="E156" s="7">
        <v>0.6</v>
      </c>
      <c r="F156" s="7">
        <v>17.1</v>
      </c>
      <c r="G156" s="7">
        <v>84</v>
      </c>
      <c r="H156" s="7">
        <v>11.7</v>
      </c>
      <c r="I156" s="7">
        <v>10</v>
      </c>
      <c r="J156" s="7">
        <v>27</v>
      </c>
      <c r="K156" s="7">
        <v>0.6</v>
      </c>
      <c r="L156" s="7">
        <v>0.09</v>
      </c>
      <c r="M156" s="7">
        <v>0</v>
      </c>
      <c r="N156" s="7">
        <v>0</v>
      </c>
    </row>
    <row r="157" spans="1:14" ht="14.25" customHeight="1">
      <c r="A157" s="7"/>
      <c r="B157" s="18" t="s">
        <v>31</v>
      </c>
      <c r="C157" s="12"/>
      <c r="D157" s="20">
        <f aca="true" t="shared" si="28" ref="D157:N157">SUM(D152:D156)</f>
        <v>26.3</v>
      </c>
      <c r="E157" s="20">
        <f t="shared" si="28"/>
        <v>24.200000000000003</v>
      </c>
      <c r="F157" s="20">
        <f t="shared" si="28"/>
        <v>76.9</v>
      </c>
      <c r="G157" s="20">
        <f t="shared" si="28"/>
        <v>637</v>
      </c>
      <c r="H157" s="20">
        <f t="shared" si="28"/>
        <v>136.7</v>
      </c>
      <c r="I157" s="20">
        <f t="shared" si="28"/>
        <v>157.8</v>
      </c>
      <c r="J157" s="20">
        <f t="shared" si="28"/>
        <v>315</v>
      </c>
      <c r="K157" s="20">
        <f t="shared" si="28"/>
        <v>7</v>
      </c>
      <c r="L157" s="20">
        <f t="shared" si="28"/>
        <v>0.33999999999999997</v>
      </c>
      <c r="M157" s="20">
        <f t="shared" si="28"/>
        <v>3.7</v>
      </c>
      <c r="N157" s="20">
        <f t="shared" si="28"/>
        <v>0.04</v>
      </c>
    </row>
    <row r="158" spans="1:14" ht="14.25" customHeight="1">
      <c r="A158" s="7"/>
      <c r="B158" s="11" t="s">
        <v>32</v>
      </c>
      <c r="C158" s="1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8.75" customHeight="1">
      <c r="A159" s="7">
        <v>99</v>
      </c>
      <c r="B159" s="22" t="s">
        <v>127</v>
      </c>
      <c r="C159" s="14" t="s">
        <v>92</v>
      </c>
      <c r="D159" s="7">
        <v>4.7</v>
      </c>
      <c r="E159" s="7">
        <v>5.4</v>
      </c>
      <c r="F159" s="7">
        <v>9.3</v>
      </c>
      <c r="G159" s="7">
        <v>111</v>
      </c>
      <c r="H159" s="7">
        <v>22</v>
      </c>
      <c r="I159" s="7">
        <v>21</v>
      </c>
      <c r="J159" s="7">
        <v>51</v>
      </c>
      <c r="K159" s="7">
        <v>0.77</v>
      </c>
      <c r="L159" s="7">
        <v>0.07</v>
      </c>
      <c r="M159" s="7">
        <v>12.75</v>
      </c>
      <c r="N159" s="7">
        <v>0</v>
      </c>
    </row>
    <row r="160" spans="1:14" ht="13.5" customHeight="1">
      <c r="A160" s="21">
        <v>285</v>
      </c>
      <c r="B160" s="13" t="s">
        <v>128</v>
      </c>
      <c r="C160" s="14" t="s">
        <v>28</v>
      </c>
      <c r="D160" s="21">
        <v>14.8</v>
      </c>
      <c r="E160" s="21">
        <v>14.2</v>
      </c>
      <c r="F160" s="21">
        <v>43.5</v>
      </c>
      <c r="G160" s="21">
        <v>360</v>
      </c>
      <c r="H160" s="21">
        <v>17</v>
      </c>
      <c r="I160" s="21">
        <v>25</v>
      </c>
      <c r="J160" s="21">
        <v>150</v>
      </c>
      <c r="K160" s="21">
        <v>2.05</v>
      </c>
      <c r="L160" s="21">
        <v>0.24</v>
      </c>
      <c r="M160" s="21">
        <v>0</v>
      </c>
      <c r="N160" s="21">
        <v>0</v>
      </c>
    </row>
    <row r="161" spans="1:14" ht="13.5" customHeight="1">
      <c r="A161" s="7">
        <v>338</v>
      </c>
      <c r="B161" s="17" t="s">
        <v>52</v>
      </c>
      <c r="C161" s="12" t="s">
        <v>53</v>
      </c>
      <c r="D161" s="7">
        <v>0.5</v>
      </c>
      <c r="E161" s="7">
        <v>0.5</v>
      </c>
      <c r="F161" s="7">
        <v>11.7</v>
      </c>
      <c r="G161" s="7">
        <v>57</v>
      </c>
      <c r="H161" s="7">
        <v>19</v>
      </c>
      <c r="I161" s="7">
        <v>11</v>
      </c>
      <c r="J161" s="7">
        <v>14</v>
      </c>
      <c r="K161" s="7">
        <v>2.7</v>
      </c>
      <c r="L161" s="7">
        <v>0.04</v>
      </c>
      <c r="M161" s="7">
        <v>12</v>
      </c>
      <c r="N161" s="7">
        <v>0</v>
      </c>
    </row>
    <row r="162" spans="1:14" ht="15.75" customHeight="1">
      <c r="A162" s="21" t="s">
        <v>70</v>
      </c>
      <c r="B162" s="16" t="s">
        <v>71</v>
      </c>
      <c r="C162" s="14" t="s">
        <v>28</v>
      </c>
      <c r="D162" s="21">
        <v>0</v>
      </c>
      <c r="E162" s="21">
        <v>0</v>
      </c>
      <c r="F162" s="21">
        <v>33</v>
      </c>
      <c r="G162" s="21">
        <v>132</v>
      </c>
      <c r="H162" s="21">
        <v>0.3</v>
      </c>
      <c r="I162" s="21">
        <v>0</v>
      </c>
      <c r="J162" s="21">
        <v>0</v>
      </c>
      <c r="K162" s="21">
        <v>0.03</v>
      </c>
      <c r="L162" s="21">
        <v>0</v>
      </c>
      <c r="M162" s="21">
        <v>0.01</v>
      </c>
      <c r="N162" s="21">
        <v>0</v>
      </c>
    </row>
    <row r="163" spans="1:14" ht="27" customHeight="1">
      <c r="A163" s="7"/>
      <c r="B163" s="17" t="s">
        <v>39</v>
      </c>
      <c r="C163" s="12" t="s">
        <v>40</v>
      </c>
      <c r="D163" s="7">
        <v>3.7</v>
      </c>
      <c r="E163" s="23">
        <v>0.7</v>
      </c>
      <c r="F163" s="7">
        <v>24.299999999999997</v>
      </c>
      <c r="G163" s="7">
        <v>119</v>
      </c>
      <c r="H163" s="7">
        <v>28.800000000000004</v>
      </c>
      <c r="I163" s="7">
        <v>20.666666666666668</v>
      </c>
      <c r="J163" s="7">
        <v>63</v>
      </c>
      <c r="K163" s="7">
        <v>1.5699999999999998</v>
      </c>
      <c r="L163" s="7">
        <v>0.16</v>
      </c>
      <c r="M163" s="7">
        <v>0</v>
      </c>
      <c r="N163" s="7">
        <v>0</v>
      </c>
    </row>
    <row r="164" spans="1:14" ht="14.25" customHeight="1">
      <c r="A164" s="7"/>
      <c r="B164" s="18" t="s">
        <v>31</v>
      </c>
      <c r="C164" s="12"/>
      <c r="D164" s="20">
        <f aca="true" t="shared" si="29" ref="D164:N164">SUM(D159:D163)</f>
        <v>23.7</v>
      </c>
      <c r="E164" s="20">
        <f t="shared" si="29"/>
        <v>20.8</v>
      </c>
      <c r="F164" s="20">
        <f t="shared" si="29"/>
        <v>121.8</v>
      </c>
      <c r="G164" s="20">
        <f t="shared" si="29"/>
        <v>779</v>
      </c>
      <c r="H164" s="20">
        <f t="shared" si="29"/>
        <v>87.1</v>
      </c>
      <c r="I164" s="20">
        <f t="shared" si="29"/>
        <v>77.66666666666667</v>
      </c>
      <c r="J164" s="20">
        <f t="shared" si="29"/>
        <v>278</v>
      </c>
      <c r="K164" s="20">
        <f t="shared" si="29"/>
        <v>7.119999999999999</v>
      </c>
      <c r="L164" s="20">
        <f t="shared" si="29"/>
        <v>0.51</v>
      </c>
      <c r="M164" s="20">
        <f t="shared" si="29"/>
        <v>24.76</v>
      </c>
      <c r="N164" s="20">
        <f t="shared" si="29"/>
        <v>0</v>
      </c>
    </row>
    <row r="165" spans="1:14" ht="14.25" customHeight="1">
      <c r="A165" s="7"/>
      <c r="B165" s="11" t="s">
        <v>41</v>
      </c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4.25" customHeight="1">
      <c r="A166" s="7"/>
      <c r="B166" s="9" t="s">
        <v>42</v>
      </c>
      <c r="C166" s="12" t="s">
        <v>28</v>
      </c>
      <c r="D166" s="7">
        <v>6</v>
      </c>
      <c r="E166" s="7">
        <v>6.4</v>
      </c>
      <c r="F166" s="7">
        <v>9.4</v>
      </c>
      <c r="G166" s="7">
        <v>120</v>
      </c>
      <c r="H166" s="7">
        <v>240</v>
      </c>
      <c r="I166" s="7">
        <v>28</v>
      </c>
      <c r="J166" s="7">
        <v>180</v>
      </c>
      <c r="K166" s="7">
        <v>0.2</v>
      </c>
      <c r="L166" s="7">
        <v>0.30000000000000004</v>
      </c>
      <c r="M166" s="7">
        <v>17</v>
      </c>
      <c r="N166" s="7">
        <v>0.18</v>
      </c>
    </row>
    <row r="167" spans="1:15" ht="14.25" customHeight="1">
      <c r="A167" s="7">
        <v>410</v>
      </c>
      <c r="B167" s="17" t="s">
        <v>111</v>
      </c>
      <c r="C167" s="33">
        <v>70</v>
      </c>
      <c r="D167" s="34">
        <v>4.2</v>
      </c>
      <c r="E167" s="7">
        <v>4.8</v>
      </c>
      <c r="F167" s="7">
        <v>45.6</v>
      </c>
      <c r="G167" s="7">
        <v>248</v>
      </c>
      <c r="H167" s="7">
        <v>29</v>
      </c>
      <c r="I167" s="7">
        <v>10</v>
      </c>
      <c r="J167" s="7">
        <v>46</v>
      </c>
      <c r="K167" s="7">
        <v>0.79</v>
      </c>
      <c r="L167" s="7">
        <v>0.07</v>
      </c>
      <c r="M167" s="7">
        <v>0.26</v>
      </c>
      <c r="N167" s="7">
        <v>0.01</v>
      </c>
      <c r="O167" s="7"/>
    </row>
    <row r="168" spans="1:14" ht="14.25" customHeight="1">
      <c r="A168" s="7"/>
      <c r="B168" s="18" t="s">
        <v>31</v>
      </c>
      <c r="C168" s="12"/>
      <c r="D168" s="20">
        <f aca="true" t="shared" si="30" ref="D168:N168">SUM(D166:D167)</f>
        <v>10.2</v>
      </c>
      <c r="E168" s="20">
        <f t="shared" si="30"/>
        <v>11.2</v>
      </c>
      <c r="F168" s="20">
        <f t="shared" si="30"/>
        <v>55</v>
      </c>
      <c r="G168" s="20">
        <f t="shared" si="30"/>
        <v>368</v>
      </c>
      <c r="H168" s="20">
        <f t="shared" si="30"/>
        <v>269</v>
      </c>
      <c r="I168" s="20">
        <f t="shared" si="30"/>
        <v>38</v>
      </c>
      <c r="J168" s="20">
        <f t="shared" si="30"/>
        <v>226</v>
      </c>
      <c r="K168" s="20">
        <f t="shared" si="30"/>
        <v>0.99</v>
      </c>
      <c r="L168" s="20">
        <f t="shared" si="30"/>
        <v>0.37000000000000005</v>
      </c>
      <c r="M168" s="20">
        <f t="shared" si="30"/>
        <v>17.26</v>
      </c>
      <c r="N168" s="20">
        <f t="shared" si="30"/>
        <v>0.19</v>
      </c>
    </row>
    <row r="169" spans="1:14" ht="14.25" customHeight="1">
      <c r="A169" s="7"/>
      <c r="B169" s="31" t="s">
        <v>46</v>
      </c>
      <c r="C169" s="12"/>
      <c r="D169" s="25">
        <f aca="true" t="shared" si="31" ref="D169:N169">D157+D164+D168</f>
        <v>60.2</v>
      </c>
      <c r="E169" s="25">
        <f t="shared" si="31"/>
        <v>56.2</v>
      </c>
      <c r="F169" s="25">
        <f t="shared" si="31"/>
        <v>253.7</v>
      </c>
      <c r="G169" s="25">
        <f t="shared" si="31"/>
        <v>1784</v>
      </c>
      <c r="H169" s="25">
        <f t="shared" si="31"/>
        <v>492.79999999999995</v>
      </c>
      <c r="I169" s="25">
        <f t="shared" si="31"/>
        <v>273.4666666666667</v>
      </c>
      <c r="J169" s="25">
        <f t="shared" si="31"/>
        <v>819</v>
      </c>
      <c r="K169" s="25">
        <f t="shared" si="31"/>
        <v>15.11</v>
      </c>
      <c r="L169" s="25">
        <f t="shared" si="31"/>
        <v>1.22</v>
      </c>
      <c r="M169" s="25">
        <f t="shared" si="31"/>
        <v>45.72</v>
      </c>
      <c r="N169" s="25">
        <f t="shared" si="31"/>
        <v>0.23</v>
      </c>
    </row>
    <row r="170" spans="1:14" ht="14.25" customHeight="1">
      <c r="A170" s="7"/>
      <c r="B170" s="10" t="s">
        <v>83</v>
      </c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4.25" customHeight="1">
      <c r="A171" s="7"/>
      <c r="B171" s="11" t="s">
        <v>19</v>
      </c>
      <c r="C171" s="1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4.25" customHeight="1">
      <c r="A172" s="7">
        <v>16</v>
      </c>
      <c r="B172" s="13" t="s">
        <v>129</v>
      </c>
      <c r="C172" s="14" t="s">
        <v>130</v>
      </c>
      <c r="D172" s="7">
        <v>4.1</v>
      </c>
      <c r="E172" s="7">
        <v>2.6</v>
      </c>
      <c r="F172" s="7">
        <v>1.1</v>
      </c>
      <c r="G172" s="7">
        <v>45</v>
      </c>
      <c r="H172" s="7">
        <v>2</v>
      </c>
      <c r="I172" s="7">
        <v>4</v>
      </c>
      <c r="J172" s="7">
        <v>39</v>
      </c>
      <c r="K172" s="7">
        <v>0.21</v>
      </c>
      <c r="L172" s="7">
        <v>0.15</v>
      </c>
      <c r="M172" s="7">
        <v>0</v>
      </c>
      <c r="N172" s="7">
        <v>0</v>
      </c>
    </row>
    <row r="173" spans="1:14" ht="14.25" customHeight="1">
      <c r="A173" s="7" t="s">
        <v>131</v>
      </c>
      <c r="B173" s="9" t="s">
        <v>132</v>
      </c>
      <c r="C173" s="14" t="s">
        <v>85</v>
      </c>
      <c r="D173" s="7">
        <v>6.2</v>
      </c>
      <c r="E173" s="7">
        <v>8.5</v>
      </c>
      <c r="F173" s="7">
        <v>31.6</v>
      </c>
      <c r="G173" s="7">
        <v>228</v>
      </c>
      <c r="H173" s="7">
        <v>170</v>
      </c>
      <c r="I173" s="7">
        <v>36</v>
      </c>
      <c r="J173" s="7">
        <v>170</v>
      </c>
      <c r="K173" s="7">
        <v>0.63</v>
      </c>
      <c r="L173" s="7">
        <v>0.11</v>
      </c>
      <c r="M173" s="7">
        <v>1.76</v>
      </c>
      <c r="N173" s="7">
        <v>0.05</v>
      </c>
    </row>
    <row r="174" spans="1:14" ht="14.25" customHeight="1">
      <c r="A174" s="35"/>
      <c r="B174" s="15" t="s">
        <v>133</v>
      </c>
      <c r="C174" s="14" t="s">
        <v>25</v>
      </c>
      <c r="D174" s="21">
        <v>6</v>
      </c>
      <c r="E174" s="21">
        <v>3.5</v>
      </c>
      <c r="F174" s="21">
        <v>10.1</v>
      </c>
      <c r="G174" s="21">
        <v>96</v>
      </c>
      <c r="H174" s="21">
        <v>240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</row>
    <row r="175" spans="1:14" ht="14.25" customHeight="1">
      <c r="A175" s="7">
        <v>338</v>
      </c>
      <c r="B175" s="17" t="s">
        <v>105</v>
      </c>
      <c r="C175" s="12" t="s">
        <v>25</v>
      </c>
      <c r="D175" s="7">
        <v>0.8</v>
      </c>
      <c r="E175" s="7">
        <v>0.2</v>
      </c>
      <c r="F175" s="7">
        <v>7.5</v>
      </c>
      <c r="G175" s="7">
        <v>38</v>
      </c>
      <c r="H175" s="7">
        <v>35</v>
      </c>
      <c r="I175" s="7">
        <v>11</v>
      </c>
      <c r="J175" s="7">
        <v>17</v>
      </c>
      <c r="K175" s="7">
        <v>0.1</v>
      </c>
      <c r="L175" s="7">
        <v>0.06</v>
      </c>
      <c r="M175" s="7">
        <v>38</v>
      </c>
      <c r="N175" s="7">
        <v>0</v>
      </c>
    </row>
    <row r="176" spans="1:14" ht="14.25" customHeight="1">
      <c r="A176" s="7">
        <v>382</v>
      </c>
      <c r="B176" s="17" t="s">
        <v>90</v>
      </c>
      <c r="C176" s="12" t="s">
        <v>28</v>
      </c>
      <c r="D176" s="7">
        <v>3.9</v>
      </c>
      <c r="E176" s="7">
        <v>3.8</v>
      </c>
      <c r="F176" s="7">
        <v>24.1</v>
      </c>
      <c r="G176" s="7">
        <v>143</v>
      </c>
      <c r="H176" s="7">
        <v>126</v>
      </c>
      <c r="I176" s="7">
        <v>31</v>
      </c>
      <c r="J176" s="7">
        <v>116</v>
      </c>
      <c r="K176" s="7">
        <v>1.03</v>
      </c>
      <c r="L176" s="7">
        <v>0.05</v>
      </c>
      <c r="M176" s="7">
        <v>1.3</v>
      </c>
      <c r="N176" s="7">
        <v>0.02</v>
      </c>
    </row>
    <row r="177" spans="1:14" ht="14.25" customHeight="1">
      <c r="A177" s="7"/>
      <c r="B177" s="9" t="s">
        <v>29</v>
      </c>
      <c r="C177" s="12" t="s">
        <v>30</v>
      </c>
      <c r="D177" s="7">
        <v>2.4</v>
      </c>
      <c r="E177" s="7">
        <v>0.6</v>
      </c>
      <c r="F177" s="7">
        <v>17.1</v>
      </c>
      <c r="G177" s="7">
        <v>84</v>
      </c>
      <c r="H177" s="7">
        <v>11.7</v>
      </c>
      <c r="I177" s="7">
        <v>10</v>
      </c>
      <c r="J177" s="7">
        <v>27</v>
      </c>
      <c r="K177" s="7">
        <v>0.6</v>
      </c>
      <c r="L177" s="7">
        <v>0.09</v>
      </c>
      <c r="M177" s="7">
        <v>0</v>
      </c>
      <c r="N177" s="7">
        <v>0</v>
      </c>
    </row>
    <row r="178" spans="1:14" ht="14.25" customHeight="1">
      <c r="A178" s="7"/>
      <c r="B178" s="18" t="s">
        <v>31</v>
      </c>
      <c r="C178" s="12"/>
      <c r="D178" s="20">
        <f aca="true" t="shared" si="32" ref="D178:N178">SUM(D172:D177)</f>
        <v>23.4</v>
      </c>
      <c r="E178" s="20">
        <f t="shared" si="32"/>
        <v>19.2</v>
      </c>
      <c r="F178" s="20">
        <f t="shared" si="32"/>
        <v>91.5</v>
      </c>
      <c r="G178" s="20">
        <f t="shared" si="32"/>
        <v>634</v>
      </c>
      <c r="H178" s="20">
        <f t="shared" si="32"/>
        <v>584.7</v>
      </c>
      <c r="I178" s="20">
        <f t="shared" si="32"/>
        <v>92</v>
      </c>
      <c r="J178" s="20">
        <f t="shared" si="32"/>
        <v>369</v>
      </c>
      <c r="K178" s="20">
        <f t="shared" si="32"/>
        <v>2.57</v>
      </c>
      <c r="L178" s="20">
        <f t="shared" si="32"/>
        <v>0.45999999999999996</v>
      </c>
      <c r="M178" s="20">
        <f t="shared" si="32"/>
        <v>41.059999999999995</v>
      </c>
      <c r="N178" s="20">
        <f t="shared" si="32"/>
        <v>0.07</v>
      </c>
    </row>
    <row r="179" spans="1:14" ht="14.25" customHeight="1">
      <c r="A179" s="7"/>
      <c r="B179" s="11" t="s">
        <v>32</v>
      </c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 customHeight="1">
      <c r="A180" s="7" t="s">
        <v>106</v>
      </c>
      <c r="B180" s="5" t="s">
        <v>107</v>
      </c>
      <c r="C180" s="14" t="s">
        <v>134</v>
      </c>
      <c r="D180" s="21">
        <v>7.6</v>
      </c>
      <c r="E180" s="21">
        <v>0.5</v>
      </c>
      <c r="F180" s="21">
        <v>12.1</v>
      </c>
      <c r="G180" s="21">
        <v>96</v>
      </c>
      <c r="H180" s="21">
        <v>12</v>
      </c>
      <c r="I180" s="21">
        <v>25</v>
      </c>
      <c r="J180" s="21">
        <v>42</v>
      </c>
      <c r="K180" s="21">
        <v>0.7</v>
      </c>
      <c r="L180" s="21">
        <v>0.03</v>
      </c>
      <c r="M180" s="21">
        <v>1.24</v>
      </c>
      <c r="N180" s="21">
        <v>0.01</v>
      </c>
    </row>
    <row r="181" spans="1:14" ht="15" customHeight="1">
      <c r="A181" s="21" t="s">
        <v>135</v>
      </c>
      <c r="B181" s="13" t="s">
        <v>136</v>
      </c>
      <c r="C181" s="14" t="s">
        <v>94</v>
      </c>
      <c r="D181" s="21">
        <v>7.9</v>
      </c>
      <c r="E181" s="21">
        <v>10.2</v>
      </c>
      <c r="F181" s="21">
        <v>11.8</v>
      </c>
      <c r="G181" s="21">
        <v>171</v>
      </c>
      <c r="H181" s="21">
        <v>15</v>
      </c>
      <c r="I181" s="21">
        <v>18</v>
      </c>
      <c r="J181" s="21">
        <v>101</v>
      </c>
      <c r="K181" s="21">
        <v>1</v>
      </c>
      <c r="L181" s="21">
        <v>0.1</v>
      </c>
      <c r="M181" s="21">
        <v>0.9</v>
      </c>
      <c r="N181" s="21">
        <v>0.01</v>
      </c>
    </row>
    <row r="182" spans="1:14" ht="14.25" customHeight="1">
      <c r="A182" s="7">
        <v>312</v>
      </c>
      <c r="B182" s="9" t="s">
        <v>77</v>
      </c>
      <c r="C182" s="12" t="s">
        <v>23</v>
      </c>
      <c r="D182" s="7">
        <v>3.1</v>
      </c>
      <c r="E182" s="7">
        <v>5.4</v>
      </c>
      <c r="F182" s="7">
        <v>12.1</v>
      </c>
      <c r="G182" s="7">
        <v>138</v>
      </c>
      <c r="H182" s="7">
        <v>37</v>
      </c>
      <c r="I182" s="7">
        <v>28</v>
      </c>
      <c r="J182" s="7">
        <v>82</v>
      </c>
      <c r="K182" s="7">
        <v>0.99</v>
      </c>
      <c r="L182" s="7">
        <v>0.14</v>
      </c>
      <c r="M182" s="7">
        <v>5.18</v>
      </c>
      <c r="N182" s="7">
        <v>0.03</v>
      </c>
    </row>
    <row r="183" spans="1:14" ht="12.75" customHeight="1">
      <c r="A183" s="7">
        <v>376</v>
      </c>
      <c r="B183" s="13" t="s">
        <v>78</v>
      </c>
      <c r="C183" s="12" t="s">
        <v>28</v>
      </c>
      <c r="D183" s="7">
        <v>0.2</v>
      </c>
      <c r="E183" s="7">
        <v>0.1</v>
      </c>
      <c r="F183" s="7">
        <v>10.1</v>
      </c>
      <c r="G183" s="7">
        <v>41</v>
      </c>
      <c r="H183" s="7">
        <v>5</v>
      </c>
      <c r="I183" s="7">
        <v>4</v>
      </c>
      <c r="J183" s="7">
        <v>8</v>
      </c>
      <c r="K183" s="7">
        <v>0.85</v>
      </c>
      <c r="L183" s="7">
        <v>0</v>
      </c>
      <c r="M183" s="7">
        <v>0.1</v>
      </c>
      <c r="N183" s="7">
        <v>0</v>
      </c>
    </row>
    <row r="184" spans="1:14" ht="27" customHeight="1">
      <c r="A184" s="7"/>
      <c r="B184" s="17" t="s">
        <v>39</v>
      </c>
      <c r="C184" s="12" t="s">
        <v>62</v>
      </c>
      <c r="D184" s="7">
        <v>4.5</v>
      </c>
      <c r="E184" s="23">
        <v>0.9</v>
      </c>
      <c r="F184" s="7">
        <v>30</v>
      </c>
      <c r="G184" s="7">
        <v>147</v>
      </c>
      <c r="H184" s="7">
        <v>32.7</v>
      </c>
      <c r="I184" s="7">
        <v>24</v>
      </c>
      <c r="J184" s="7">
        <v>72</v>
      </c>
      <c r="K184" s="7">
        <v>1.77</v>
      </c>
      <c r="L184" s="7">
        <v>0.19</v>
      </c>
      <c r="M184" s="7">
        <v>0</v>
      </c>
      <c r="N184" s="7">
        <v>0</v>
      </c>
    </row>
    <row r="185" spans="1:14" ht="14.25" customHeight="1">
      <c r="A185" s="7"/>
      <c r="B185" s="18" t="s">
        <v>31</v>
      </c>
      <c r="C185" s="12"/>
      <c r="D185" s="20">
        <f aca="true" t="shared" si="33" ref="D185:N185">SUM(D180:D184)</f>
        <v>23.3</v>
      </c>
      <c r="E185" s="20">
        <f t="shared" si="33"/>
        <v>17.1</v>
      </c>
      <c r="F185" s="20">
        <f t="shared" si="33"/>
        <v>76.1</v>
      </c>
      <c r="G185" s="20">
        <f t="shared" si="33"/>
        <v>593</v>
      </c>
      <c r="H185" s="20">
        <f t="shared" si="33"/>
        <v>101.7</v>
      </c>
      <c r="I185" s="20">
        <f t="shared" si="33"/>
        <v>99</v>
      </c>
      <c r="J185" s="20">
        <f t="shared" si="33"/>
        <v>305</v>
      </c>
      <c r="K185" s="20">
        <f t="shared" si="33"/>
        <v>5.3100000000000005</v>
      </c>
      <c r="L185" s="20">
        <f t="shared" si="33"/>
        <v>0.46</v>
      </c>
      <c r="M185" s="20">
        <f t="shared" si="33"/>
        <v>7.42</v>
      </c>
      <c r="N185" s="20">
        <f t="shared" si="33"/>
        <v>0.05</v>
      </c>
    </row>
    <row r="186" spans="1:14" ht="14.25" customHeight="1">
      <c r="A186" s="7"/>
      <c r="B186" s="11" t="s">
        <v>41</v>
      </c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4.25" customHeight="1">
      <c r="A187" s="7">
        <v>386</v>
      </c>
      <c r="B187" s="17" t="s">
        <v>63</v>
      </c>
      <c r="C187" s="12" t="s">
        <v>28</v>
      </c>
      <c r="D187" s="7">
        <v>6</v>
      </c>
      <c r="E187" s="7">
        <v>5.6</v>
      </c>
      <c r="F187" s="7">
        <v>19</v>
      </c>
      <c r="G187" s="7">
        <v>150</v>
      </c>
      <c r="H187" s="7">
        <v>238</v>
      </c>
      <c r="I187" s="7">
        <v>28</v>
      </c>
      <c r="J187" s="7">
        <v>182</v>
      </c>
      <c r="K187" s="7">
        <v>0.2</v>
      </c>
      <c r="L187" s="7">
        <v>0.06</v>
      </c>
      <c r="M187" s="7">
        <v>1.2</v>
      </c>
      <c r="N187" s="7">
        <v>0.04</v>
      </c>
    </row>
    <row r="188" spans="1:14" ht="14.25" customHeight="1">
      <c r="A188" s="7">
        <v>421</v>
      </c>
      <c r="B188" s="9" t="s">
        <v>137</v>
      </c>
      <c r="C188" s="14" t="s">
        <v>76</v>
      </c>
      <c r="D188" s="7">
        <v>4.8</v>
      </c>
      <c r="E188" s="7">
        <v>3.9</v>
      </c>
      <c r="F188" s="7">
        <v>35.9</v>
      </c>
      <c r="G188" s="7">
        <v>198</v>
      </c>
      <c r="H188" s="7">
        <v>9.6</v>
      </c>
      <c r="I188" s="7">
        <v>8.4</v>
      </c>
      <c r="J188" s="7">
        <v>44.4</v>
      </c>
      <c r="K188" s="7">
        <v>0.61</v>
      </c>
      <c r="L188" s="7">
        <v>0.08</v>
      </c>
      <c r="M188" s="7">
        <v>0</v>
      </c>
      <c r="N188" s="7">
        <v>0</v>
      </c>
    </row>
    <row r="189" spans="1:14" ht="14.25" customHeight="1">
      <c r="A189" s="7"/>
      <c r="B189" s="18" t="s">
        <v>31</v>
      </c>
      <c r="C189" s="12"/>
      <c r="D189" s="20">
        <f aca="true" t="shared" si="34" ref="D189:N189">SUM(D187:D188)</f>
        <v>10.8</v>
      </c>
      <c r="E189" s="20">
        <f t="shared" si="34"/>
        <v>9.5</v>
      </c>
      <c r="F189" s="20">
        <f t="shared" si="34"/>
        <v>54.9</v>
      </c>
      <c r="G189" s="20">
        <f t="shared" si="34"/>
        <v>348</v>
      </c>
      <c r="H189" s="20">
        <f t="shared" si="34"/>
        <v>247.6</v>
      </c>
      <c r="I189" s="20">
        <f t="shared" si="34"/>
        <v>36.4</v>
      </c>
      <c r="J189" s="20">
        <f t="shared" si="34"/>
        <v>226.4</v>
      </c>
      <c r="K189" s="20">
        <f t="shared" si="34"/>
        <v>0.81</v>
      </c>
      <c r="L189" s="20">
        <f t="shared" si="34"/>
        <v>0.14</v>
      </c>
      <c r="M189" s="20">
        <f t="shared" si="34"/>
        <v>1.2</v>
      </c>
      <c r="N189" s="20">
        <f t="shared" si="34"/>
        <v>0.04</v>
      </c>
    </row>
    <row r="190" spans="1:14" ht="14.25" customHeight="1">
      <c r="A190" s="7"/>
      <c r="B190" s="31" t="s">
        <v>46</v>
      </c>
      <c r="C190" s="12"/>
      <c r="D190" s="25">
        <f aca="true" t="shared" si="35" ref="D190:N190">SUM(D178+D185+D189)</f>
        <v>57.5</v>
      </c>
      <c r="E190" s="25">
        <f t="shared" si="35"/>
        <v>45.8</v>
      </c>
      <c r="F190" s="25">
        <f t="shared" si="35"/>
        <v>222.5</v>
      </c>
      <c r="G190" s="25">
        <f t="shared" si="35"/>
        <v>1575</v>
      </c>
      <c r="H190" s="25">
        <f t="shared" si="35"/>
        <v>934.0000000000001</v>
      </c>
      <c r="I190" s="25">
        <f t="shared" si="35"/>
        <v>227.4</v>
      </c>
      <c r="J190" s="25">
        <f t="shared" si="35"/>
        <v>900.4</v>
      </c>
      <c r="K190" s="25">
        <f t="shared" si="35"/>
        <v>8.690000000000001</v>
      </c>
      <c r="L190" s="25">
        <f t="shared" si="35"/>
        <v>1.06</v>
      </c>
      <c r="M190" s="25">
        <f t="shared" si="35"/>
        <v>49.68</v>
      </c>
      <c r="N190" s="25">
        <f t="shared" si="35"/>
        <v>0.16</v>
      </c>
    </row>
    <row r="191" spans="1:14" ht="14.25" customHeight="1">
      <c r="A191" s="7"/>
      <c r="B191" s="10" t="s">
        <v>100</v>
      </c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4.25" customHeight="1">
      <c r="A192" s="7"/>
      <c r="B192" s="11" t="s">
        <v>19</v>
      </c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4.25" customHeight="1">
      <c r="A193" s="21" t="s">
        <v>138</v>
      </c>
      <c r="B193" s="13" t="s">
        <v>139</v>
      </c>
      <c r="C193" s="12" t="s">
        <v>36</v>
      </c>
      <c r="D193" s="21">
        <v>13.1</v>
      </c>
      <c r="E193" s="21">
        <v>10.5</v>
      </c>
      <c r="F193" s="21">
        <v>16.3</v>
      </c>
      <c r="G193" s="21">
        <v>191</v>
      </c>
      <c r="H193" s="21">
        <v>11</v>
      </c>
      <c r="I193" s="21">
        <v>16</v>
      </c>
      <c r="J193" s="21">
        <v>49</v>
      </c>
      <c r="K193" s="21">
        <v>1.26</v>
      </c>
      <c r="L193" s="21">
        <v>0.17</v>
      </c>
      <c r="M193" s="21">
        <v>1.4</v>
      </c>
      <c r="N193" s="21">
        <v>0</v>
      </c>
    </row>
    <row r="194" spans="1:14" ht="14.25" customHeight="1">
      <c r="A194" s="7">
        <v>309</v>
      </c>
      <c r="B194" s="17" t="s">
        <v>66</v>
      </c>
      <c r="C194" s="12" t="s">
        <v>23</v>
      </c>
      <c r="D194" s="7">
        <v>5.5</v>
      </c>
      <c r="E194" s="7">
        <v>4.9</v>
      </c>
      <c r="F194" s="7">
        <v>28</v>
      </c>
      <c r="G194" s="7">
        <v>186</v>
      </c>
      <c r="H194" s="7">
        <v>6</v>
      </c>
      <c r="I194" s="7">
        <v>8</v>
      </c>
      <c r="J194" s="7">
        <v>36</v>
      </c>
      <c r="K194" s="7">
        <v>0.77</v>
      </c>
      <c r="L194" s="7">
        <v>0.05</v>
      </c>
      <c r="M194" s="7">
        <v>0</v>
      </c>
      <c r="N194" s="7">
        <v>0.02</v>
      </c>
    </row>
    <row r="195" spans="1:14" ht="14.25" customHeight="1">
      <c r="A195" s="21">
        <v>338</v>
      </c>
      <c r="B195" s="13" t="s">
        <v>88</v>
      </c>
      <c r="C195" s="14" t="s">
        <v>89</v>
      </c>
      <c r="D195" s="7">
        <v>0.7</v>
      </c>
      <c r="E195" s="7">
        <v>0.6000000000000001</v>
      </c>
      <c r="F195" s="7">
        <v>17.6</v>
      </c>
      <c r="G195" s="7">
        <v>80</v>
      </c>
      <c r="H195" s="7">
        <v>32.8</v>
      </c>
      <c r="I195" s="7">
        <v>20.4</v>
      </c>
      <c r="J195" s="7">
        <v>27</v>
      </c>
      <c r="K195" s="7">
        <v>3.91</v>
      </c>
      <c r="L195" s="7">
        <v>0.04</v>
      </c>
      <c r="M195" s="7">
        <v>8.5</v>
      </c>
      <c r="N195" s="7">
        <v>0</v>
      </c>
    </row>
    <row r="196" spans="1:14" ht="14.25" customHeight="1">
      <c r="A196" s="21" t="s">
        <v>81</v>
      </c>
      <c r="B196" s="13" t="s">
        <v>140</v>
      </c>
      <c r="C196" s="14" t="s">
        <v>28</v>
      </c>
      <c r="D196" s="21">
        <v>0.2</v>
      </c>
      <c r="E196" s="21">
        <v>0.1</v>
      </c>
      <c r="F196" s="21">
        <v>17</v>
      </c>
      <c r="G196" s="21">
        <v>70</v>
      </c>
      <c r="H196" s="21">
        <v>12</v>
      </c>
      <c r="I196" s="21">
        <v>8</v>
      </c>
      <c r="J196" s="21">
        <v>9</v>
      </c>
      <c r="K196" s="21">
        <v>0.2</v>
      </c>
      <c r="L196" s="21">
        <v>0.01</v>
      </c>
      <c r="M196" s="21">
        <v>4.5</v>
      </c>
      <c r="N196" s="21">
        <v>0</v>
      </c>
    </row>
    <row r="197" spans="1:14" ht="14.25" customHeight="1">
      <c r="A197" s="7"/>
      <c r="B197" s="9" t="s">
        <v>29</v>
      </c>
      <c r="C197" s="12" t="s">
        <v>30</v>
      </c>
      <c r="D197" s="7">
        <v>2.4</v>
      </c>
      <c r="E197" s="7">
        <v>0.6</v>
      </c>
      <c r="F197" s="7">
        <v>17.1</v>
      </c>
      <c r="G197" s="7">
        <v>84</v>
      </c>
      <c r="H197" s="7">
        <v>11.7</v>
      </c>
      <c r="I197" s="7">
        <v>10</v>
      </c>
      <c r="J197" s="7">
        <v>27</v>
      </c>
      <c r="K197" s="7">
        <v>0.6</v>
      </c>
      <c r="L197" s="7">
        <v>0.09</v>
      </c>
      <c r="M197" s="7">
        <v>0</v>
      </c>
      <c r="N197" s="7">
        <v>0</v>
      </c>
    </row>
    <row r="198" spans="1:14" ht="14.25" customHeight="1">
      <c r="A198" s="7"/>
      <c r="B198" s="18" t="s">
        <v>31</v>
      </c>
      <c r="C198" s="12"/>
      <c r="D198" s="20">
        <f aca="true" t="shared" si="36" ref="D198:N198">SUM(D193:D197)</f>
        <v>21.9</v>
      </c>
      <c r="E198" s="20">
        <f t="shared" si="36"/>
        <v>16.700000000000003</v>
      </c>
      <c r="F198" s="20">
        <f t="shared" si="36"/>
        <v>96</v>
      </c>
      <c r="G198" s="20">
        <f t="shared" si="36"/>
        <v>611</v>
      </c>
      <c r="H198" s="20">
        <f t="shared" si="36"/>
        <v>73.5</v>
      </c>
      <c r="I198" s="20">
        <f t="shared" si="36"/>
        <v>62.4</v>
      </c>
      <c r="J198" s="20">
        <f t="shared" si="36"/>
        <v>148</v>
      </c>
      <c r="K198" s="20">
        <f t="shared" si="36"/>
        <v>6.74</v>
      </c>
      <c r="L198" s="20">
        <f t="shared" si="36"/>
        <v>0.36</v>
      </c>
      <c r="M198" s="20">
        <f t="shared" si="36"/>
        <v>14.4</v>
      </c>
      <c r="N198" s="20">
        <f t="shared" si="36"/>
        <v>0.02</v>
      </c>
    </row>
    <row r="199" spans="1:14" ht="14.25" customHeight="1">
      <c r="A199" s="7"/>
      <c r="B199" s="11" t="s">
        <v>32</v>
      </c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24" customHeight="1">
      <c r="A200" s="21">
        <v>88</v>
      </c>
      <c r="B200" s="30" t="s">
        <v>91</v>
      </c>
      <c r="C200" s="14" t="s">
        <v>92</v>
      </c>
      <c r="D200" s="7">
        <v>4.65</v>
      </c>
      <c r="E200" s="7">
        <v>3</v>
      </c>
      <c r="F200" s="7">
        <v>7.7</v>
      </c>
      <c r="G200" s="7">
        <v>81</v>
      </c>
      <c r="H200" s="7">
        <v>34</v>
      </c>
      <c r="I200" s="7">
        <v>22</v>
      </c>
      <c r="J200" s="7">
        <v>47</v>
      </c>
      <c r="K200" s="7">
        <v>0.76</v>
      </c>
      <c r="L200" s="7">
        <v>0.06</v>
      </c>
      <c r="M200" s="7">
        <v>18.36</v>
      </c>
      <c r="N200" s="7">
        <v>0</v>
      </c>
    </row>
    <row r="201" spans="1:14" ht="14.25" customHeight="1">
      <c r="A201" s="21" t="s">
        <v>74</v>
      </c>
      <c r="B201" s="13" t="s">
        <v>75</v>
      </c>
      <c r="C201" s="14" t="s">
        <v>141</v>
      </c>
      <c r="D201" s="7">
        <v>11.7</v>
      </c>
      <c r="E201" s="7">
        <v>5.2</v>
      </c>
      <c r="F201" s="7">
        <v>3.9</v>
      </c>
      <c r="G201" s="7">
        <v>109</v>
      </c>
      <c r="H201" s="7">
        <v>15</v>
      </c>
      <c r="I201" s="7">
        <v>19</v>
      </c>
      <c r="J201" s="7">
        <v>120</v>
      </c>
      <c r="K201" s="7">
        <v>0.47</v>
      </c>
      <c r="L201" s="7">
        <v>0.07</v>
      </c>
      <c r="M201" s="7">
        <v>0.56</v>
      </c>
      <c r="N201" s="7">
        <v>0.01</v>
      </c>
    </row>
    <row r="202" spans="1:14" ht="14.25" customHeight="1">
      <c r="A202" s="21">
        <v>304</v>
      </c>
      <c r="B202" s="13" t="s">
        <v>60</v>
      </c>
      <c r="C202" s="14" t="s">
        <v>23</v>
      </c>
      <c r="D202" s="7">
        <v>3.7</v>
      </c>
      <c r="E202" s="7">
        <v>6.3</v>
      </c>
      <c r="F202" s="7">
        <v>28.5</v>
      </c>
      <c r="G202" s="7">
        <v>216</v>
      </c>
      <c r="H202" s="7">
        <v>1</v>
      </c>
      <c r="I202" s="7">
        <v>19</v>
      </c>
      <c r="J202" s="7">
        <v>62</v>
      </c>
      <c r="K202" s="7">
        <v>0.52</v>
      </c>
      <c r="L202" s="7">
        <v>0.03</v>
      </c>
      <c r="M202" s="7">
        <v>0</v>
      </c>
      <c r="N202" s="7">
        <v>0.03</v>
      </c>
    </row>
    <row r="203" spans="1:14" ht="14.25" customHeight="1">
      <c r="A203" s="21">
        <v>377</v>
      </c>
      <c r="B203" s="16" t="s">
        <v>54</v>
      </c>
      <c r="C203" s="14" t="s">
        <v>55</v>
      </c>
      <c r="D203" s="21">
        <v>0.30000000000000004</v>
      </c>
      <c r="E203" s="21">
        <v>0.1</v>
      </c>
      <c r="F203" s="21">
        <v>10.3</v>
      </c>
      <c r="G203" s="21">
        <v>44</v>
      </c>
      <c r="H203" s="21">
        <v>8</v>
      </c>
      <c r="I203" s="21">
        <v>5</v>
      </c>
      <c r="J203" s="21">
        <v>10</v>
      </c>
      <c r="K203" s="21">
        <v>0.9</v>
      </c>
      <c r="L203" s="21">
        <v>0</v>
      </c>
      <c r="M203" s="21">
        <v>2.9</v>
      </c>
      <c r="N203" s="21">
        <v>0</v>
      </c>
    </row>
    <row r="204" spans="1:14" ht="27" customHeight="1">
      <c r="A204" s="7"/>
      <c r="B204" s="17" t="s">
        <v>39</v>
      </c>
      <c r="C204" s="12" t="s">
        <v>62</v>
      </c>
      <c r="D204" s="7">
        <v>4.5</v>
      </c>
      <c r="E204" s="23">
        <v>0.9</v>
      </c>
      <c r="F204" s="7">
        <v>30</v>
      </c>
      <c r="G204" s="7">
        <v>147</v>
      </c>
      <c r="H204" s="7">
        <v>32.7</v>
      </c>
      <c r="I204" s="7">
        <v>24</v>
      </c>
      <c r="J204" s="7">
        <v>72</v>
      </c>
      <c r="K204" s="7">
        <v>1.77</v>
      </c>
      <c r="L204" s="7">
        <v>0.19</v>
      </c>
      <c r="M204" s="7">
        <v>0</v>
      </c>
      <c r="N204" s="7">
        <v>0</v>
      </c>
    </row>
    <row r="205" spans="1:14" ht="14.25" customHeight="1">
      <c r="A205" s="7"/>
      <c r="B205" s="18" t="s">
        <v>31</v>
      </c>
      <c r="C205" s="12"/>
      <c r="D205" s="20">
        <f aca="true" t="shared" si="37" ref="D205:N205">SUM(D200:D204)</f>
        <v>24.85</v>
      </c>
      <c r="E205" s="20">
        <f t="shared" si="37"/>
        <v>15.5</v>
      </c>
      <c r="F205" s="20">
        <f t="shared" si="37"/>
        <v>80.4</v>
      </c>
      <c r="G205" s="20">
        <f t="shared" si="37"/>
        <v>597</v>
      </c>
      <c r="H205" s="20">
        <f t="shared" si="37"/>
        <v>90.7</v>
      </c>
      <c r="I205" s="20">
        <f t="shared" si="37"/>
        <v>89</v>
      </c>
      <c r="J205" s="20">
        <f t="shared" si="37"/>
        <v>311</v>
      </c>
      <c r="K205" s="20">
        <f t="shared" si="37"/>
        <v>4.42</v>
      </c>
      <c r="L205" s="20">
        <f t="shared" si="37"/>
        <v>0.35</v>
      </c>
      <c r="M205" s="20">
        <f t="shared" si="37"/>
        <v>21.819999999999997</v>
      </c>
      <c r="N205" s="20">
        <f t="shared" si="37"/>
        <v>0.04</v>
      </c>
    </row>
    <row r="206" spans="1:14" ht="14.25" customHeight="1">
      <c r="A206" s="7"/>
      <c r="B206" s="11" t="s">
        <v>41</v>
      </c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4.25" customHeight="1">
      <c r="A207" s="7"/>
      <c r="B207" s="9" t="s">
        <v>142</v>
      </c>
      <c r="C207" s="12" t="s">
        <v>28</v>
      </c>
      <c r="D207" s="7">
        <v>0</v>
      </c>
      <c r="E207" s="7">
        <v>0</v>
      </c>
      <c r="F207" s="7">
        <v>22.4</v>
      </c>
      <c r="G207" s="7">
        <v>90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</row>
    <row r="208" spans="1:14" ht="14.25" customHeight="1">
      <c r="A208" s="7" t="s">
        <v>143</v>
      </c>
      <c r="B208" s="9" t="s">
        <v>144</v>
      </c>
      <c r="C208" s="14" t="s">
        <v>141</v>
      </c>
      <c r="D208" s="36">
        <v>12.9</v>
      </c>
      <c r="E208" s="7">
        <v>15.2</v>
      </c>
      <c r="F208" s="7">
        <v>27.9</v>
      </c>
      <c r="G208" s="7">
        <v>324</v>
      </c>
      <c r="H208" s="7">
        <v>259</v>
      </c>
      <c r="I208" s="7">
        <v>20</v>
      </c>
      <c r="J208" s="7">
        <v>181</v>
      </c>
      <c r="K208" s="7">
        <v>0.95</v>
      </c>
      <c r="L208" s="7">
        <v>0.08</v>
      </c>
      <c r="M208" s="7">
        <v>0.09</v>
      </c>
      <c r="N208" s="7">
        <v>0.12</v>
      </c>
    </row>
    <row r="209" spans="1:14" ht="14.25" customHeight="1">
      <c r="A209" s="7"/>
      <c r="B209" s="18" t="s">
        <v>31</v>
      </c>
      <c r="C209" s="12"/>
      <c r="D209" s="12">
        <f aca="true" t="shared" si="38" ref="D209:N209">D207+D208</f>
        <v>12.9</v>
      </c>
      <c r="E209" s="12">
        <f t="shared" si="38"/>
        <v>15.2</v>
      </c>
      <c r="F209" s="12">
        <f t="shared" si="38"/>
        <v>50.3</v>
      </c>
      <c r="G209" s="12">
        <f t="shared" si="38"/>
        <v>414</v>
      </c>
      <c r="H209" s="12">
        <f t="shared" si="38"/>
        <v>259</v>
      </c>
      <c r="I209" s="12">
        <f t="shared" si="38"/>
        <v>20</v>
      </c>
      <c r="J209" s="12">
        <f t="shared" si="38"/>
        <v>181</v>
      </c>
      <c r="K209" s="12">
        <f t="shared" si="38"/>
        <v>0.95</v>
      </c>
      <c r="L209" s="12">
        <f t="shared" si="38"/>
        <v>0.08</v>
      </c>
      <c r="M209" s="12">
        <f t="shared" si="38"/>
        <v>0.09</v>
      </c>
      <c r="N209" s="12">
        <f t="shared" si="38"/>
        <v>0.12</v>
      </c>
    </row>
    <row r="210" spans="1:14" ht="14.25" customHeight="1">
      <c r="A210" s="7"/>
      <c r="B210" s="31" t="s">
        <v>46</v>
      </c>
      <c r="C210" s="12"/>
      <c r="D210" s="25">
        <f aca="true" t="shared" si="39" ref="D210:N210">SUM(D198+D205+D209)</f>
        <v>59.65</v>
      </c>
      <c r="E210" s="25">
        <f t="shared" si="39"/>
        <v>47.400000000000006</v>
      </c>
      <c r="F210" s="25">
        <f t="shared" si="39"/>
        <v>226.7</v>
      </c>
      <c r="G210" s="25">
        <f t="shared" si="39"/>
        <v>1622</v>
      </c>
      <c r="H210" s="25">
        <f t="shared" si="39"/>
        <v>423.2</v>
      </c>
      <c r="I210" s="25">
        <f t="shared" si="39"/>
        <v>171.4</v>
      </c>
      <c r="J210" s="25">
        <f t="shared" si="39"/>
        <v>640</v>
      </c>
      <c r="K210" s="25">
        <f t="shared" si="39"/>
        <v>12.11</v>
      </c>
      <c r="L210" s="25">
        <f t="shared" si="39"/>
        <v>0.7899999999999999</v>
      </c>
      <c r="M210" s="25">
        <f t="shared" si="39"/>
        <v>36.31</v>
      </c>
      <c r="N210" s="25">
        <f t="shared" si="39"/>
        <v>0.18</v>
      </c>
    </row>
    <row r="211" spans="1:14" ht="14.25" customHeight="1">
      <c r="A211" s="7"/>
      <c r="B211" s="37" t="s">
        <v>145</v>
      </c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4.25" customHeight="1">
      <c r="A212" s="7"/>
      <c r="B212" s="10" t="s">
        <v>18</v>
      </c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4.25" customHeight="1">
      <c r="A213" s="7"/>
      <c r="B213" s="11" t="s">
        <v>19</v>
      </c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4.25" customHeight="1">
      <c r="A214" s="7">
        <v>14</v>
      </c>
      <c r="B214" s="17" t="s">
        <v>20</v>
      </c>
      <c r="C214" s="12" t="s">
        <v>48</v>
      </c>
      <c r="D214" s="7">
        <v>0.1</v>
      </c>
      <c r="E214" s="7">
        <v>7.3</v>
      </c>
      <c r="F214" s="7">
        <v>0.1</v>
      </c>
      <c r="G214" s="7">
        <v>66</v>
      </c>
      <c r="H214" s="7">
        <v>2</v>
      </c>
      <c r="I214" s="7">
        <v>0</v>
      </c>
      <c r="J214" s="7">
        <v>3</v>
      </c>
      <c r="K214" s="7">
        <v>0.02</v>
      </c>
      <c r="L214" s="7">
        <v>0</v>
      </c>
      <c r="M214" s="7">
        <v>0</v>
      </c>
      <c r="N214" s="7">
        <v>0.04</v>
      </c>
    </row>
    <row r="215" spans="1:14" ht="14.25" customHeight="1">
      <c r="A215" s="21">
        <v>210</v>
      </c>
      <c r="B215" s="30" t="s">
        <v>146</v>
      </c>
      <c r="C215" s="14" t="s">
        <v>23</v>
      </c>
      <c r="D215" s="7">
        <v>13.9</v>
      </c>
      <c r="E215" s="7">
        <v>17.9</v>
      </c>
      <c r="F215" s="7">
        <v>3.3</v>
      </c>
      <c r="G215" s="7">
        <v>204</v>
      </c>
      <c r="H215" s="7">
        <v>123</v>
      </c>
      <c r="I215" s="7">
        <v>20</v>
      </c>
      <c r="J215" s="7">
        <v>244</v>
      </c>
      <c r="K215" s="7">
        <v>2.58</v>
      </c>
      <c r="L215" s="7">
        <v>0.08</v>
      </c>
      <c r="M215" s="7">
        <v>0.36</v>
      </c>
      <c r="N215" s="7">
        <v>0.27</v>
      </c>
    </row>
    <row r="216" spans="1:14" ht="14.25" customHeight="1">
      <c r="A216" s="7"/>
      <c r="B216" s="17" t="s">
        <v>117</v>
      </c>
      <c r="C216" s="12" t="s">
        <v>73</v>
      </c>
      <c r="D216" s="7">
        <v>1.5</v>
      </c>
      <c r="E216" s="7">
        <v>0</v>
      </c>
      <c r="F216" s="7">
        <v>31</v>
      </c>
      <c r="G216" s="7">
        <v>130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</row>
    <row r="217" spans="1:14" ht="14.25" customHeight="1">
      <c r="A217" s="7">
        <v>338</v>
      </c>
      <c r="B217" s="17" t="s">
        <v>52</v>
      </c>
      <c r="C217" s="12" t="s">
        <v>53</v>
      </c>
      <c r="D217" s="7">
        <v>0.5</v>
      </c>
      <c r="E217" s="7">
        <v>0.5</v>
      </c>
      <c r="F217" s="7">
        <v>11.7</v>
      </c>
      <c r="G217" s="7">
        <v>57</v>
      </c>
      <c r="H217" s="7">
        <v>19</v>
      </c>
      <c r="I217" s="7">
        <v>11</v>
      </c>
      <c r="J217" s="7">
        <v>14</v>
      </c>
      <c r="K217" s="7">
        <v>2.7</v>
      </c>
      <c r="L217" s="7">
        <v>0.04</v>
      </c>
      <c r="M217" s="7">
        <v>12</v>
      </c>
      <c r="N217" s="7">
        <v>0</v>
      </c>
    </row>
    <row r="218" spans="1:14" ht="14.25" customHeight="1">
      <c r="A218" s="21">
        <v>382</v>
      </c>
      <c r="B218" s="13" t="s">
        <v>90</v>
      </c>
      <c r="C218" s="14" t="s">
        <v>28</v>
      </c>
      <c r="D218" s="7">
        <v>3.9</v>
      </c>
      <c r="E218" s="7">
        <v>3.8</v>
      </c>
      <c r="F218" s="7">
        <v>24.1</v>
      </c>
      <c r="G218" s="7">
        <v>143</v>
      </c>
      <c r="H218" s="7">
        <v>126</v>
      </c>
      <c r="I218" s="7">
        <v>31</v>
      </c>
      <c r="J218" s="7">
        <v>116</v>
      </c>
      <c r="K218" s="7">
        <v>1.03</v>
      </c>
      <c r="L218" s="7">
        <v>0.05</v>
      </c>
      <c r="M218" s="7">
        <v>1.3</v>
      </c>
      <c r="N218" s="7">
        <v>0.02</v>
      </c>
    </row>
    <row r="219" spans="1:14" ht="14.25" customHeight="1">
      <c r="A219" s="21"/>
      <c r="B219" s="16" t="s">
        <v>29</v>
      </c>
      <c r="C219" s="14" t="s">
        <v>30</v>
      </c>
      <c r="D219" s="7">
        <v>2.4</v>
      </c>
      <c r="E219" s="7">
        <v>0.6</v>
      </c>
      <c r="F219" s="7">
        <v>17.1</v>
      </c>
      <c r="G219" s="7">
        <v>84</v>
      </c>
      <c r="H219" s="7">
        <v>11.7</v>
      </c>
      <c r="I219" s="7">
        <v>10</v>
      </c>
      <c r="J219" s="7">
        <v>27</v>
      </c>
      <c r="K219" s="7">
        <v>0.6</v>
      </c>
      <c r="L219" s="7">
        <v>0.09</v>
      </c>
      <c r="M219" s="7">
        <v>0</v>
      </c>
      <c r="N219" s="7">
        <v>0</v>
      </c>
    </row>
    <row r="220" spans="1:14" ht="14.25" customHeight="1">
      <c r="A220" s="21"/>
      <c r="B220" s="38" t="s">
        <v>31</v>
      </c>
      <c r="C220" s="14"/>
      <c r="D220" s="20">
        <f aca="true" t="shared" si="40" ref="D220:N220">SUM(D214:D219)</f>
        <v>22.299999999999997</v>
      </c>
      <c r="E220" s="20">
        <f t="shared" si="40"/>
        <v>30.1</v>
      </c>
      <c r="F220" s="20">
        <f t="shared" si="40"/>
        <v>87.29999999999998</v>
      </c>
      <c r="G220" s="20">
        <f t="shared" si="40"/>
        <v>684</v>
      </c>
      <c r="H220" s="20">
        <f t="shared" si="40"/>
        <v>281.7</v>
      </c>
      <c r="I220" s="20">
        <f t="shared" si="40"/>
        <v>72</v>
      </c>
      <c r="J220" s="20">
        <f t="shared" si="40"/>
        <v>404</v>
      </c>
      <c r="K220" s="20">
        <f t="shared" si="40"/>
        <v>6.930000000000001</v>
      </c>
      <c r="L220" s="20">
        <f t="shared" si="40"/>
        <v>0.26</v>
      </c>
      <c r="M220" s="20">
        <f t="shared" si="40"/>
        <v>13.66</v>
      </c>
      <c r="N220" s="20">
        <f t="shared" si="40"/>
        <v>0.33</v>
      </c>
    </row>
    <row r="221" spans="1:14" ht="14.25" customHeight="1">
      <c r="A221" s="21"/>
      <c r="B221" s="39" t="s">
        <v>32</v>
      </c>
      <c r="C221" s="14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25.5" customHeight="1">
      <c r="A222" s="21">
        <v>101</v>
      </c>
      <c r="B222" s="15" t="s">
        <v>147</v>
      </c>
      <c r="C222" s="14" t="s">
        <v>148</v>
      </c>
      <c r="D222" s="21">
        <v>5.6</v>
      </c>
      <c r="E222" s="21">
        <v>6.8</v>
      </c>
      <c r="F222" s="21">
        <v>17.1</v>
      </c>
      <c r="G222" s="21">
        <v>155</v>
      </c>
      <c r="H222" s="21">
        <v>15</v>
      </c>
      <c r="I222" s="21">
        <v>27</v>
      </c>
      <c r="J222" s="21">
        <v>67</v>
      </c>
      <c r="K222" s="21">
        <v>0.96</v>
      </c>
      <c r="L222" s="21">
        <v>0.11</v>
      </c>
      <c r="M222" s="21">
        <v>8.25</v>
      </c>
      <c r="N222" s="21">
        <v>0</v>
      </c>
    </row>
    <row r="223" spans="1:14" ht="14.25" customHeight="1">
      <c r="A223" s="21">
        <v>265</v>
      </c>
      <c r="B223" s="16" t="s">
        <v>149</v>
      </c>
      <c r="C223" s="14" t="s">
        <v>28</v>
      </c>
      <c r="D223" s="21">
        <v>12.4</v>
      </c>
      <c r="E223" s="21">
        <v>12.3</v>
      </c>
      <c r="F223" s="21">
        <v>45.6</v>
      </c>
      <c r="G223" s="21">
        <v>343</v>
      </c>
      <c r="H223" s="21">
        <v>16</v>
      </c>
      <c r="I223" s="21">
        <v>50</v>
      </c>
      <c r="J223" s="21">
        <v>200</v>
      </c>
      <c r="K223" s="21">
        <v>1.73</v>
      </c>
      <c r="L223" s="21">
        <v>0.11</v>
      </c>
      <c r="M223" s="21">
        <v>4.18</v>
      </c>
      <c r="N223" s="21">
        <v>0</v>
      </c>
    </row>
    <row r="224" spans="1:14" ht="12.75" customHeight="1">
      <c r="A224" s="7" t="s">
        <v>150</v>
      </c>
      <c r="B224" s="13" t="s">
        <v>151</v>
      </c>
      <c r="C224" s="14" t="s">
        <v>152</v>
      </c>
      <c r="D224" s="21">
        <v>0.5</v>
      </c>
      <c r="E224" s="21">
        <v>2</v>
      </c>
      <c r="F224" s="21">
        <v>3.1</v>
      </c>
      <c r="G224" s="21">
        <v>31</v>
      </c>
      <c r="H224" s="21">
        <v>13</v>
      </c>
      <c r="I224" s="21">
        <v>6</v>
      </c>
      <c r="J224" s="21">
        <v>12</v>
      </c>
      <c r="K224" s="21">
        <v>0.32</v>
      </c>
      <c r="L224" s="21">
        <v>0.02</v>
      </c>
      <c r="M224" s="21">
        <v>3.8</v>
      </c>
      <c r="N224" s="21">
        <v>0</v>
      </c>
    </row>
    <row r="225" spans="1:14" ht="14.25" customHeight="1">
      <c r="A225" s="21">
        <v>389</v>
      </c>
      <c r="B225" s="16" t="s">
        <v>61</v>
      </c>
      <c r="C225" s="14" t="s">
        <v>28</v>
      </c>
      <c r="D225" s="21">
        <v>0</v>
      </c>
      <c r="E225" s="21">
        <v>0</v>
      </c>
      <c r="F225" s="21">
        <v>22.4</v>
      </c>
      <c r="G225" s="21">
        <v>90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</row>
    <row r="226" spans="1:14" ht="27" customHeight="1">
      <c r="A226" s="7"/>
      <c r="B226" s="17" t="s">
        <v>39</v>
      </c>
      <c r="C226" s="12" t="s">
        <v>62</v>
      </c>
      <c r="D226" s="7">
        <v>4.5</v>
      </c>
      <c r="E226" s="23">
        <v>0.9</v>
      </c>
      <c r="F226" s="7">
        <v>30</v>
      </c>
      <c r="G226" s="7">
        <v>147</v>
      </c>
      <c r="H226" s="7">
        <v>32.7</v>
      </c>
      <c r="I226" s="7">
        <v>24</v>
      </c>
      <c r="J226" s="7">
        <v>72</v>
      </c>
      <c r="K226" s="7">
        <v>1.77</v>
      </c>
      <c r="L226" s="7">
        <v>0.19</v>
      </c>
      <c r="M226" s="7">
        <v>0</v>
      </c>
      <c r="N226" s="7">
        <v>0</v>
      </c>
    </row>
    <row r="227" spans="1:14" ht="14.25" customHeight="1">
      <c r="A227" s="7"/>
      <c r="B227" s="18" t="s">
        <v>31</v>
      </c>
      <c r="C227" s="12"/>
      <c r="D227" s="20">
        <f aca="true" t="shared" si="41" ref="D227:N227">SUM(D222:D226)</f>
        <v>23</v>
      </c>
      <c r="E227" s="20">
        <f t="shared" si="41"/>
        <v>22</v>
      </c>
      <c r="F227" s="20">
        <f t="shared" si="41"/>
        <v>118.19999999999999</v>
      </c>
      <c r="G227" s="20">
        <f t="shared" si="41"/>
        <v>766</v>
      </c>
      <c r="H227" s="20">
        <f t="shared" si="41"/>
        <v>76.7</v>
      </c>
      <c r="I227" s="20">
        <f t="shared" si="41"/>
        <v>107</v>
      </c>
      <c r="J227" s="20">
        <f t="shared" si="41"/>
        <v>351</v>
      </c>
      <c r="K227" s="20">
        <f t="shared" si="41"/>
        <v>4.779999999999999</v>
      </c>
      <c r="L227" s="20">
        <f t="shared" si="41"/>
        <v>0.43</v>
      </c>
      <c r="M227" s="20">
        <f t="shared" si="41"/>
        <v>16.23</v>
      </c>
      <c r="N227" s="20">
        <f t="shared" si="41"/>
        <v>0</v>
      </c>
    </row>
    <row r="228" spans="1:14" ht="14.25" customHeight="1">
      <c r="A228" s="7"/>
      <c r="B228" s="11" t="s">
        <v>41</v>
      </c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4.25" customHeight="1">
      <c r="A229" s="7"/>
      <c r="B229" s="9" t="s">
        <v>42</v>
      </c>
      <c r="C229" s="12" t="s">
        <v>28</v>
      </c>
      <c r="D229" s="7">
        <v>6</v>
      </c>
      <c r="E229" s="7">
        <v>6.4</v>
      </c>
      <c r="F229" s="7">
        <v>9.4</v>
      </c>
      <c r="G229" s="7">
        <v>120</v>
      </c>
      <c r="H229" s="7">
        <v>240</v>
      </c>
      <c r="I229" s="7">
        <v>28</v>
      </c>
      <c r="J229" s="7">
        <v>180</v>
      </c>
      <c r="K229" s="7">
        <v>0.2</v>
      </c>
      <c r="L229" s="7">
        <v>0.30000000000000004</v>
      </c>
      <c r="M229" s="7">
        <v>17</v>
      </c>
      <c r="N229" s="7">
        <v>0.18</v>
      </c>
    </row>
    <row r="230" spans="1:14" ht="14.25" customHeight="1">
      <c r="A230" s="21">
        <v>424</v>
      </c>
      <c r="B230" s="16" t="s">
        <v>153</v>
      </c>
      <c r="C230" s="14" t="s">
        <v>45</v>
      </c>
      <c r="D230" s="21">
        <v>3.6</v>
      </c>
      <c r="E230" s="21">
        <v>5.7</v>
      </c>
      <c r="F230" s="21">
        <v>23.6</v>
      </c>
      <c r="G230" s="21">
        <v>180</v>
      </c>
      <c r="H230" s="21">
        <v>8</v>
      </c>
      <c r="I230" s="21">
        <v>5</v>
      </c>
      <c r="J230" s="21">
        <v>29</v>
      </c>
      <c r="K230" s="21">
        <v>0.4</v>
      </c>
      <c r="L230" s="21">
        <v>0.04</v>
      </c>
      <c r="M230" s="21">
        <v>0</v>
      </c>
      <c r="N230" s="21">
        <v>0.03</v>
      </c>
    </row>
    <row r="231" spans="1:14" ht="14.25" customHeight="1">
      <c r="A231" s="7"/>
      <c r="B231" s="18" t="s">
        <v>31</v>
      </c>
      <c r="C231" s="12"/>
      <c r="D231" s="20">
        <f aca="true" t="shared" si="42" ref="D231:N231">SUM(D229:D230)</f>
        <v>9.6</v>
      </c>
      <c r="E231" s="20">
        <f t="shared" si="42"/>
        <v>12.100000000000001</v>
      </c>
      <c r="F231" s="20">
        <f t="shared" si="42"/>
        <v>33</v>
      </c>
      <c r="G231" s="20">
        <f t="shared" si="42"/>
        <v>300</v>
      </c>
      <c r="H231" s="20">
        <f t="shared" si="42"/>
        <v>248</v>
      </c>
      <c r="I231" s="20">
        <f t="shared" si="42"/>
        <v>33</v>
      </c>
      <c r="J231" s="20">
        <f t="shared" si="42"/>
        <v>209</v>
      </c>
      <c r="K231" s="20">
        <f t="shared" si="42"/>
        <v>0.6000000000000001</v>
      </c>
      <c r="L231" s="20">
        <f t="shared" si="42"/>
        <v>0.34</v>
      </c>
      <c r="M231" s="20">
        <f t="shared" si="42"/>
        <v>17</v>
      </c>
      <c r="N231" s="20">
        <f t="shared" si="42"/>
        <v>0.21</v>
      </c>
    </row>
    <row r="232" spans="1:14" ht="14.25" customHeight="1">
      <c r="A232" s="7"/>
      <c r="B232" s="40" t="s">
        <v>46</v>
      </c>
      <c r="C232" s="12"/>
      <c r="D232" s="25">
        <f aca="true" t="shared" si="43" ref="D232:N232">D220+D227+D231</f>
        <v>54.9</v>
      </c>
      <c r="E232" s="25">
        <f t="shared" si="43"/>
        <v>64.2</v>
      </c>
      <c r="F232" s="25">
        <f t="shared" si="43"/>
        <v>238.49999999999997</v>
      </c>
      <c r="G232" s="25">
        <f t="shared" si="43"/>
        <v>1750</v>
      </c>
      <c r="H232" s="25">
        <f t="shared" si="43"/>
        <v>606.4</v>
      </c>
      <c r="I232" s="25">
        <f t="shared" si="43"/>
        <v>212</v>
      </c>
      <c r="J232" s="25">
        <f t="shared" si="43"/>
        <v>964</v>
      </c>
      <c r="K232" s="25">
        <f t="shared" si="43"/>
        <v>12.31</v>
      </c>
      <c r="L232" s="25">
        <f t="shared" si="43"/>
        <v>1.03</v>
      </c>
      <c r="M232" s="25">
        <f t="shared" si="43"/>
        <v>46.89</v>
      </c>
      <c r="N232" s="25">
        <f t="shared" si="43"/>
        <v>0.54</v>
      </c>
    </row>
    <row r="233" spans="1:14" ht="14.25" customHeight="1">
      <c r="A233" s="7"/>
      <c r="B233" s="10" t="s">
        <v>47</v>
      </c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4.25" customHeight="1">
      <c r="A234" s="7"/>
      <c r="B234" s="11" t="s">
        <v>19</v>
      </c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4.25" customHeight="1">
      <c r="A235" s="7">
        <v>14</v>
      </c>
      <c r="B235" s="17" t="s">
        <v>20</v>
      </c>
      <c r="C235" s="12" t="s">
        <v>48</v>
      </c>
      <c r="D235" s="7">
        <v>0.1</v>
      </c>
      <c r="E235" s="7">
        <v>7.3</v>
      </c>
      <c r="F235" s="7">
        <v>0.1</v>
      </c>
      <c r="G235" s="7">
        <v>66</v>
      </c>
      <c r="H235" s="7">
        <v>2</v>
      </c>
      <c r="I235" s="7">
        <v>0</v>
      </c>
      <c r="J235" s="7">
        <v>3</v>
      </c>
      <c r="K235" s="7">
        <v>0.02</v>
      </c>
      <c r="L235" s="7">
        <v>0</v>
      </c>
      <c r="M235" s="7">
        <v>0</v>
      </c>
      <c r="N235" s="7">
        <v>0.04</v>
      </c>
    </row>
    <row r="236" spans="1:14" ht="14.25" customHeight="1">
      <c r="A236" s="7">
        <v>15</v>
      </c>
      <c r="B236" s="13" t="s">
        <v>49</v>
      </c>
      <c r="C236" s="14" t="s">
        <v>48</v>
      </c>
      <c r="D236" s="7">
        <v>2.3</v>
      </c>
      <c r="E236" s="7">
        <v>3</v>
      </c>
      <c r="F236" s="7">
        <v>0</v>
      </c>
      <c r="G236" s="7">
        <v>36</v>
      </c>
      <c r="H236" s="7">
        <v>88</v>
      </c>
      <c r="I236" s="7">
        <v>3.5</v>
      </c>
      <c r="J236" s="7">
        <v>50</v>
      </c>
      <c r="K236" s="7">
        <v>0.1</v>
      </c>
      <c r="L236" s="7">
        <v>0</v>
      </c>
      <c r="M236" s="7">
        <v>0.07</v>
      </c>
      <c r="N236" s="7">
        <v>0.03</v>
      </c>
    </row>
    <row r="237" spans="1:14" ht="14.25" customHeight="1">
      <c r="A237" s="7">
        <v>182</v>
      </c>
      <c r="B237" s="9" t="s">
        <v>154</v>
      </c>
      <c r="C237" s="14" t="s">
        <v>85</v>
      </c>
      <c r="D237" s="7">
        <v>6.5</v>
      </c>
      <c r="E237" s="7">
        <v>8.4</v>
      </c>
      <c r="F237" s="7">
        <v>28</v>
      </c>
      <c r="G237" s="7">
        <v>215</v>
      </c>
      <c r="H237" s="7">
        <v>159</v>
      </c>
      <c r="I237" s="7">
        <v>39</v>
      </c>
      <c r="J237" s="7">
        <v>269</v>
      </c>
      <c r="K237" s="7">
        <v>0.82</v>
      </c>
      <c r="L237" s="7">
        <v>0.14</v>
      </c>
      <c r="M237" s="7">
        <v>1.61</v>
      </c>
      <c r="N237" s="7">
        <v>0.04</v>
      </c>
    </row>
    <row r="238" spans="1:14" ht="14.25" customHeight="1">
      <c r="A238" s="7"/>
      <c r="B238" s="22" t="s">
        <v>86</v>
      </c>
      <c r="C238" s="12" t="s">
        <v>87</v>
      </c>
      <c r="D238" s="7">
        <v>4.2</v>
      </c>
      <c r="E238" s="7">
        <v>3.3</v>
      </c>
      <c r="F238" s="7">
        <v>14.1</v>
      </c>
      <c r="G238" s="7">
        <v>102</v>
      </c>
      <c r="H238" s="7">
        <v>264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</row>
    <row r="239" spans="1:14" ht="14.25" customHeight="1">
      <c r="A239" s="21">
        <v>338</v>
      </c>
      <c r="B239" s="13" t="s">
        <v>88</v>
      </c>
      <c r="C239" s="14" t="s">
        <v>89</v>
      </c>
      <c r="D239" s="7">
        <v>0.7</v>
      </c>
      <c r="E239" s="7">
        <v>0.6000000000000001</v>
      </c>
      <c r="F239" s="7">
        <v>17.6</v>
      </c>
      <c r="G239" s="7">
        <v>80</v>
      </c>
      <c r="H239" s="7">
        <v>32.8</v>
      </c>
      <c r="I239" s="7">
        <v>20.4</v>
      </c>
      <c r="J239" s="7">
        <v>27</v>
      </c>
      <c r="K239" s="7">
        <v>3.91</v>
      </c>
      <c r="L239" s="7">
        <v>0.04</v>
      </c>
      <c r="M239" s="7">
        <v>8.5</v>
      </c>
      <c r="N239" s="7">
        <v>0</v>
      </c>
    </row>
    <row r="240" spans="1:14" ht="14.25" customHeight="1">
      <c r="A240" s="7" t="s">
        <v>155</v>
      </c>
      <c r="B240" s="13" t="s">
        <v>27</v>
      </c>
      <c r="C240" s="12" t="s">
        <v>28</v>
      </c>
      <c r="D240" s="7">
        <v>2.3</v>
      </c>
      <c r="E240" s="7">
        <v>1.8</v>
      </c>
      <c r="F240" s="7">
        <v>25</v>
      </c>
      <c r="G240" s="7">
        <v>125</v>
      </c>
      <c r="H240" s="7">
        <v>61</v>
      </c>
      <c r="I240" s="7">
        <v>7</v>
      </c>
      <c r="J240" s="7">
        <v>45</v>
      </c>
      <c r="K240" s="7">
        <v>0.1</v>
      </c>
      <c r="L240" s="7">
        <v>0.24</v>
      </c>
      <c r="M240" s="7">
        <v>0.65</v>
      </c>
      <c r="N240" s="7">
        <v>0.01</v>
      </c>
    </row>
    <row r="241" spans="1:14" ht="14.25" customHeight="1">
      <c r="A241" s="21"/>
      <c r="B241" s="16" t="s">
        <v>29</v>
      </c>
      <c r="C241" s="14" t="s">
        <v>30</v>
      </c>
      <c r="D241" s="7">
        <v>2.4</v>
      </c>
      <c r="E241" s="7">
        <v>0.6</v>
      </c>
      <c r="F241" s="7">
        <v>17.1</v>
      </c>
      <c r="G241" s="7">
        <v>84</v>
      </c>
      <c r="H241" s="7">
        <v>11.7</v>
      </c>
      <c r="I241" s="7">
        <v>10</v>
      </c>
      <c r="J241" s="7">
        <v>27</v>
      </c>
      <c r="K241" s="7">
        <v>0.6</v>
      </c>
      <c r="L241" s="7">
        <v>0.09</v>
      </c>
      <c r="M241" s="7">
        <v>0</v>
      </c>
      <c r="N241" s="7">
        <v>0</v>
      </c>
    </row>
    <row r="242" spans="1:14" ht="14.25" customHeight="1">
      <c r="A242" s="7"/>
      <c r="B242" s="18" t="s">
        <v>31</v>
      </c>
      <c r="C242" s="12"/>
      <c r="D242" s="20">
        <f aca="true" t="shared" si="44" ref="D242:N242">SUM(D235:D241)</f>
        <v>18.5</v>
      </c>
      <c r="E242" s="20">
        <f t="shared" si="44"/>
        <v>25.000000000000007</v>
      </c>
      <c r="F242" s="20">
        <f t="shared" si="44"/>
        <v>101.9</v>
      </c>
      <c r="G242" s="20">
        <f t="shared" si="44"/>
        <v>708</v>
      </c>
      <c r="H242" s="20">
        <f t="shared" si="44"/>
        <v>618.5</v>
      </c>
      <c r="I242" s="20">
        <f t="shared" si="44"/>
        <v>79.9</v>
      </c>
      <c r="J242" s="20">
        <f t="shared" si="44"/>
        <v>421</v>
      </c>
      <c r="K242" s="20">
        <f t="shared" si="44"/>
        <v>5.549999999999999</v>
      </c>
      <c r="L242" s="20">
        <f t="shared" si="44"/>
        <v>0.51</v>
      </c>
      <c r="M242" s="20">
        <f t="shared" si="44"/>
        <v>10.83</v>
      </c>
      <c r="N242" s="20">
        <f t="shared" si="44"/>
        <v>0.12000000000000001</v>
      </c>
    </row>
    <row r="243" spans="1:14" ht="14.25" customHeight="1">
      <c r="A243" s="7"/>
      <c r="B243" s="11" t="s">
        <v>32</v>
      </c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 customHeight="1">
      <c r="A244" s="7">
        <v>102</v>
      </c>
      <c r="B244" s="5" t="s">
        <v>156</v>
      </c>
      <c r="C244" s="12" t="s">
        <v>92</v>
      </c>
      <c r="D244" s="7">
        <v>8.47</v>
      </c>
      <c r="E244" s="7">
        <v>3.3</v>
      </c>
      <c r="F244" s="7">
        <v>15.21</v>
      </c>
      <c r="G244" s="7">
        <v>143</v>
      </c>
      <c r="H244" s="7">
        <v>29</v>
      </c>
      <c r="I244" s="7">
        <v>35</v>
      </c>
      <c r="J244" s="7">
        <v>87</v>
      </c>
      <c r="K244" s="7">
        <v>2.02</v>
      </c>
      <c r="L244" s="7">
        <v>0.23</v>
      </c>
      <c r="M244" s="7">
        <v>5.83</v>
      </c>
      <c r="N244" s="7">
        <v>0.01</v>
      </c>
    </row>
    <row r="245" spans="1:14" ht="15" customHeight="1">
      <c r="A245" s="21" t="s">
        <v>157</v>
      </c>
      <c r="B245" s="5" t="s">
        <v>158</v>
      </c>
      <c r="C245" s="14" t="s">
        <v>28</v>
      </c>
      <c r="D245" s="7">
        <v>8.7</v>
      </c>
      <c r="E245" s="7">
        <v>15.5</v>
      </c>
      <c r="F245" s="7">
        <v>19.3</v>
      </c>
      <c r="G245" s="7">
        <v>251</v>
      </c>
      <c r="H245" s="7">
        <v>77</v>
      </c>
      <c r="I245" s="7">
        <v>35</v>
      </c>
      <c r="J245" s="7">
        <v>125</v>
      </c>
      <c r="K245" s="7">
        <v>1.9</v>
      </c>
      <c r="L245" s="7">
        <v>0.13</v>
      </c>
      <c r="M245" s="7">
        <v>8.16</v>
      </c>
      <c r="N245" s="7">
        <v>0</v>
      </c>
    </row>
    <row r="246" spans="1:14" ht="14.25" customHeight="1">
      <c r="A246" s="7">
        <v>376</v>
      </c>
      <c r="B246" s="16" t="s">
        <v>78</v>
      </c>
      <c r="C246" s="12" t="s">
        <v>28</v>
      </c>
      <c r="D246" s="7">
        <v>0.2</v>
      </c>
      <c r="E246" s="7">
        <v>0.1</v>
      </c>
      <c r="F246" s="7">
        <v>10.1</v>
      </c>
      <c r="G246" s="7">
        <v>41</v>
      </c>
      <c r="H246" s="7">
        <v>5</v>
      </c>
      <c r="I246" s="7">
        <v>4</v>
      </c>
      <c r="J246" s="7">
        <v>8</v>
      </c>
      <c r="K246" s="7">
        <v>0.85</v>
      </c>
      <c r="L246" s="7">
        <v>0</v>
      </c>
      <c r="M246" s="7">
        <v>0.1</v>
      </c>
      <c r="N246" s="7">
        <v>0</v>
      </c>
    </row>
    <row r="247" spans="1:14" ht="27" customHeight="1">
      <c r="A247" s="7"/>
      <c r="B247" s="17" t="s">
        <v>39</v>
      </c>
      <c r="C247" s="12" t="s">
        <v>62</v>
      </c>
      <c r="D247" s="7">
        <v>4.5</v>
      </c>
      <c r="E247" s="23">
        <v>0.9</v>
      </c>
      <c r="F247" s="7">
        <v>30</v>
      </c>
      <c r="G247" s="7">
        <v>147</v>
      </c>
      <c r="H247" s="7">
        <v>32.7</v>
      </c>
      <c r="I247" s="7">
        <v>24</v>
      </c>
      <c r="J247" s="7">
        <v>72</v>
      </c>
      <c r="K247" s="7">
        <v>1.77</v>
      </c>
      <c r="L247" s="7">
        <v>0.19</v>
      </c>
      <c r="M247" s="7">
        <v>0</v>
      </c>
      <c r="N247" s="7">
        <v>0</v>
      </c>
    </row>
    <row r="248" spans="1:14" ht="14.25" customHeight="1">
      <c r="A248" s="7"/>
      <c r="B248" s="18" t="s">
        <v>31</v>
      </c>
      <c r="C248" s="12"/>
      <c r="D248" s="20">
        <f aca="true" t="shared" si="45" ref="D248:N248">SUM(D244:D247)</f>
        <v>21.87</v>
      </c>
      <c r="E248" s="20">
        <f t="shared" si="45"/>
        <v>19.8</v>
      </c>
      <c r="F248" s="20">
        <f t="shared" si="45"/>
        <v>74.61000000000001</v>
      </c>
      <c r="G248" s="20">
        <f t="shared" si="45"/>
        <v>582</v>
      </c>
      <c r="H248" s="20">
        <f t="shared" si="45"/>
        <v>143.7</v>
      </c>
      <c r="I248" s="20">
        <f t="shared" si="45"/>
        <v>98</v>
      </c>
      <c r="J248" s="20">
        <f t="shared" si="45"/>
        <v>292</v>
      </c>
      <c r="K248" s="20">
        <f t="shared" si="45"/>
        <v>6.539999999999999</v>
      </c>
      <c r="L248" s="20">
        <f t="shared" si="45"/>
        <v>0.55</v>
      </c>
      <c r="M248" s="20">
        <f t="shared" si="45"/>
        <v>14.09</v>
      </c>
      <c r="N248" s="20">
        <f t="shared" si="45"/>
        <v>0.01</v>
      </c>
    </row>
    <row r="249" spans="1:14" ht="14.25" customHeight="1">
      <c r="A249" s="7"/>
      <c r="B249" s="11" t="s">
        <v>41</v>
      </c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4.25" customHeight="1">
      <c r="A250" s="7">
        <v>386</v>
      </c>
      <c r="B250" s="17" t="s">
        <v>97</v>
      </c>
      <c r="C250" s="12" t="s">
        <v>28</v>
      </c>
      <c r="D250" s="7">
        <v>5.6</v>
      </c>
      <c r="E250" s="7">
        <v>5</v>
      </c>
      <c r="F250" s="7">
        <v>22</v>
      </c>
      <c r="G250" s="7">
        <v>156</v>
      </c>
      <c r="H250" s="7">
        <v>242</v>
      </c>
      <c r="I250" s="7">
        <v>30</v>
      </c>
      <c r="J250" s="7">
        <v>188</v>
      </c>
      <c r="K250" s="7">
        <v>0.2</v>
      </c>
      <c r="L250" s="7">
        <v>0.06</v>
      </c>
      <c r="M250" s="7">
        <v>1.8</v>
      </c>
      <c r="N250" s="7">
        <v>0.04</v>
      </c>
    </row>
    <row r="251" spans="1:14" ht="14.25" customHeight="1">
      <c r="A251" s="21" t="s">
        <v>98</v>
      </c>
      <c r="B251" s="13" t="s">
        <v>99</v>
      </c>
      <c r="C251" s="14" t="s">
        <v>76</v>
      </c>
      <c r="D251" s="21">
        <v>11.8</v>
      </c>
      <c r="E251" s="21">
        <v>6.3</v>
      </c>
      <c r="F251" s="21">
        <v>22.1</v>
      </c>
      <c r="G251" s="21">
        <v>206</v>
      </c>
      <c r="H251" s="21">
        <v>68</v>
      </c>
      <c r="I251" s="21">
        <v>14</v>
      </c>
      <c r="J251" s="21">
        <v>96</v>
      </c>
      <c r="K251" s="21">
        <v>0.51</v>
      </c>
      <c r="L251" s="21">
        <v>0.05</v>
      </c>
      <c r="M251" s="21">
        <v>0.07</v>
      </c>
      <c r="N251" s="21">
        <v>0.02</v>
      </c>
    </row>
    <row r="252" spans="1:14" ht="14.25" customHeight="1">
      <c r="A252" s="7"/>
      <c r="B252" s="18" t="s">
        <v>31</v>
      </c>
      <c r="C252" s="12"/>
      <c r="D252" s="20">
        <f aca="true" t="shared" si="46" ref="D252:N252">SUM(D250:D251)</f>
        <v>17.4</v>
      </c>
      <c r="E252" s="20">
        <f t="shared" si="46"/>
        <v>11.3</v>
      </c>
      <c r="F252" s="20">
        <f t="shared" si="46"/>
        <v>44.1</v>
      </c>
      <c r="G252" s="20">
        <f t="shared" si="46"/>
        <v>362</v>
      </c>
      <c r="H252" s="20">
        <f t="shared" si="46"/>
        <v>310</v>
      </c>
      <c r="I252" s="20">
        <f t="shared" si="46"/>
        <v>44</v>
      </c>
      <c r="J252" s="20">
        <f t="shared" si="46"/>
        <v>284</v>
      </c>
      <c r="K252" s="20">
        <f t="shared" si="46"/>
        <v>0.71</v>
      </c>
      <c r="L252" s="20">
        <f t="shared" si="46"/>
        <v>0.11</v>
      </c>
      <c r="M252" s="20">
        <f t="shared" si="46"/>
        <v>1.87</v>
      </c>
      <c r="N252" s="20">
        <f t="shared" si="46"/>
        <v>0.06</v>
      </c>
    </row>
    <row r="253" spans="1:14" ht="14.25" customHeight="1">
      <c r="A253" s="7"/>
      <c r="B253" s="41" t="s">
        <v>46</v>
      </c>
      <c r="C253" s="12"/>
      <c r="D253" s="25">
        <f aca="true" t="shared" si="47" ref="D253:N253">D242+D248+D252</f>
        <v>57.77</v>
      </c>
      <c r="E253" s="25">
        <f t="shared" si="47"/>
        <v>56.10000000000001</v>
      </c>
      <c r="F253" s="25">
        <f t="shared" si="47"/>
        <v>220.61</v>
      </c>
      <c r="G253" s="25">
        <f t="shared" si="47"/>
        <v>1652</v>
      </c>
      <c r="H253" s="25">
        <f t="shared" si="47"/>
        <v>1072.2</v>
      </c>
      <c r="I253" s="25">
        <f t="shared" si="47"/>
        <v>221.9</v>
      </c>
      <c r="J253" s="25">
        <f t="shared" si="47"/>
        <v>997</v>
      </c>
      <c r="K253" s="25">
        <f t="shared" si="47"/>
        <v>12.799999999999997</v>
      </c>
      <c r="L253" s="25">
        <f t="shared" si="47"/>
        <v>1.1700000000000002</v>
      </c>
      <c r="M253" s="25">
        <f t="shared" si="47"/>
        <v>26.790000000000003</v>
      </c>
      <c r="N253" s="25">
        <f t="shared" si="47"/>
        <v>0.19</v>
      </c>
    </row>
    <row r="254" spans="1:14" ht="14.25" customHeight="1">
      <c r="A254" s="7"/>
      <c r="B254" s="10" t="s">
        <v>64</v>
      </c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4.25" customHeight="1">
      <c r="A255" s="7"/>
      <c r="B255" s="11" t="s">
        <v>19</v>
      </c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3.5" customHeight="1">
      <c r="A256" s="7" t="s">
        <v>159</v>
      </c>
      <c r="B256" s="13" t="s">
        <v>160</v>
      </c>
      <c r="C256" s="14" t="s">
        <v>36</v>
      </c>
      <c r="D256" s="21">
        <v>13</v>
      </c>
      <c r="E256" s="21">
        <v>10</v>
      </c>
      <c r="F256" s="21">
        <v>10</v>
      </c>
      <c r="G256" s="21">
        <v>191</v>
      </c>
      <c r="H256" s="21">
        <v>7</v>
      </c>
      <c r="I256" s="21">
        <v>6</v>
      </c>
      <c r="J256" s="21">
        <v>15</v>
      </c>
      <c r="K256" s="21">
        <v>0.45</v>
      </c>
      <c r="L256" s="21">
        <v>0.03</v>
      </c>
      <c r="M256" s="21">
        <v>0.23</v>
      </c>
      <c r="N256" s="21">
        <v>0</v>
      </c>
    </row>
    <row r="257" spans="1:14" ht="14.25" customHeight="1">
      <c r="A257" s="7">
        <v>312</v>
      </c>
      <c r="B257" s="9" t="s">
        <v>77</v>
      </c>
      <c r="C257" s="12" t="s">
        <v>23</v>
      </c>
      <c r="D257" s="7">
        <v>3.1</v>
      </c>
      <c r="E257" s="7">
        <v>5.4</v>
      </c>
      <c r="F257" s="7">
        <v>12.1</v>
      </c>
      <c r="G257" s="7">
        <v>138</v>
      </c>
      <c r="H257" s="7">
        <v>37</v>
      </c>
      <c r="I257" s="7">
        <v>28</v>
      </c>
      <c r="J257" s="7">
        <v>82</v>
      </c>
      <c r="K257" s="7">
        <v>0.99</v>
      </c>
      <c r="L257" s="7">
        <v>0.14</v>
      </c>
      <c r="M257" s="7">
        <v>5.18</v>
      </c>
      <c r="N257" s="7">
        <v>0.03</v>
      </c>
    </row>
    <row r="258" spans="1:14" ht="14.25" customHeight="1">
      <c r="A258" s="7">
        <v>338</v>
      </c>
      <c r="B258" s="17" t="s">
        <v>52</v>
      </c>
      <c r="C258" s="12" t="s">
        <v>53</v>
      </c>
      <c r="D258" s="7">
        <v>0.5</v>
      </c>
      <c r="E258" s="7">
        <v>0.5</v>
      </c>
      <c r="F258" s="7">
        <v>11.7</v>
      </c>
      <c r="G258" s="7">
        <v>57</v>
      </c>
      <c r="H258" s="7">
        <v>19</v>
      </c>
      <c r="I258" s="7">
        <v>11</v>
      </c>
      <c r="J258" s="7">
        <v>14</v>
      </c>
      <c r="K258" s="7">
        <v>2.7</v>
      </c>
      <c r="L258" s="7">
        <v>0.04</v>
      </c>
      <c r="M258" s="7">
        <v>12</v>
      </c>
      <c r="N258" s="7">
        <v>0</v>
      </c>
    </row>
    <row r="259" spans="1:14" ht="17.25" customHeight="1">
      <c r="A259" s="21" t="s">
        <v>70</v>
      </c>
      <c r="B259" s="16" t="s">
        <v>71</v>
      </c>
      <c r="C259" s="14" t="s">
        <v>28</v>
      </c>
      <c r="D259" s="21">
        <v>0</v>
      </c>
      <c r="E259" s="21">
        <v>0</v>
      </c>
      <c r="F259" s="21">
        <v>33</v>
      </c>
      <c r="G259" s="21">
        <v>132</v>
      </c>
      <c r="H259" s="21">
        <v>0.3</v>
      </c>
      <c r="I259" s="21">
        <v>0</v>
      </c>
      <c r="J259" s="21">
        <v>0</v>
      </c>
      <c r="K259" s="21">
        <v>0.03</v>
      </c>
      <c r="L259" s="21">
        <v>0</v>
      </c>
      <c r="M259" s="21">
        <v>0.01</v>
      </c>
      <c r="N259" s="21">
        <v>0</v>
      </c>
    </row>
    <row r="260" spans="1:14" ht="14.25" customHeight="1">
      <c r="A260" s="7"/>
      <c r="B260" s="9" t="s">
        <v>29</v>
      </c>
      <c r="C260" s="12" t="s">
        <v>130</v>
      </c>
      <c r="D260" s="7">
        <v>2</v>
      </c>
      <c r="E260" s="7">
        <v>0.5</v>
      </c>
      <c r="F260" s="7">
        <v>14.3</v>
      </c>
      <c r="G260" s="7">
        <v>70</v>
      </c>
      <c r="H260" s="7">
        <v>9.8</v>
      </c>
      <c r="I260" s="7">
        <v>8.3</v>
      </c>
      <c r="J260" s="7">
        <v>23</v>
      </c>
      <c r="K260" s="7">
        <v>0.5</v>
      </c>
      <c r="L260" s="7">
        <v>0.08</v>
      </c>
      <c r="M260" s="7">
        <v>0</v>
      </c>
      <c r="N260" s="7">
        <v>0</v>
      </c>
    </row>
    <row r="261" spans="1:14" ht="14.25" customHeight="1">
      <c r="A261" s="7"/>
      <c r="B261" s="18" t="s">
        <v>31</v>
      </c>
      <c r="C261" s="12"/>
      <c r="D261" s="20">
        <f aca="true" t="shared" si="48" ref="D261:N261">SUM(D256:D260)</f>
        <v>18.6</v>
      </c>
      <c r="E261" s="20">
        <f t="shared" si="48"/>
        <v>16.4</v>
      </c>
      <c r="F261" s="20">
        <f t="shared" si="48"/>
        <v>81.1</v>
      </c>
      <c r="G261" s="20">
        <f t="shared" si="48"/>
        <v>588</v>
      </c>
      <c r="H261" s="20">
        <f t="shared" si="48"/>
        <v>73.1</v>
      </c>
      <c r="I261" s="20">
        <f t="shared" si="48"/>
        <v>53.3</v>
      </c>
      <c r="J261" s="20">
        <f t="shared" si="48"/>
        <v>134</v>
      </c>
      <c r="K261" s="20">
        <f t="shared" si="48"/>
        <v>4.670000000000001</v>
      </c>
      <c r="L261" s="20">
        <f t="shared" si="48"/>
        <v>0.29000000000000004</v>
      </c>
      <c r="M261" s="20">
        <f t="shared" si="48"/>
        <v>17.42</v>
      </c>
      <c r="N261" s="20">
        <f t="shared" si="48"/>
        <v>0.03</v>
      </c>
    </row>
    <row r="262" spans="1:14" ht="14.25" customHeight="1">
      <c r="A262" s="7"/>
      <c r="B262" s="11" t="s">
        <v>32</v>
      </c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24.75" customHeight="1">
      <c r="A263" s="7">
        <v>82</v>
      </c>
      <c r="B263" s="22" t="s">
        <v>56</v>
      </c>
      <c r="C263" s="14" t="s">
        <v>57</v>
      </c>
      <c r="D263" s="7">
        <v>4.8</v>
      </c>
      <c r="E263" s="7">
        <v>3.6</v>
      </c>
      <c r="F263" s="7">
        <v>9.9</v>
      </c>
      <c r="G263" s="7">
        <v>100</v>
      </c>
      <c r="H263" s="7">
        <v>38</v>
      </c>
      <c r="I263" s="7">
        <v>25</v>
      </c>
      <c r="J263" s="7">
        <v>53</v>
      </c>
      <c r="K263" s="7">
        <v>1.12</v>
      </c>
      <c r="L263" s="7">
        <v>0.05</v>
      </c>
      <c r="M263" s="7">
        <v>10.04</v>
      </c>
      <c r="N263" s="7">
        <v>0.01</v>
      </c>
    </row>
    <row r="264" spans="1:14" ht="14.25" customHeight="1">
      <c r="A264" s="21" t="s">
        <v>74</v>
      </c>
      <c r="B264" s="13" t="s">
        <v>75</v>
      </c>
      <c r="C264" s="14" t="s">
        <v>112</v>
      </c>
      <c r="D264" s="7">
        <v>10.3</v>
      </c>
      <c r="E264" s="7">
        <v>4.6</v>
      </c>
      <c r="F264" s="7">
        <v>3.4</v>
      </c>
      <c r="G264" s="7">
        <v>96</v>
      </c>
      <c r="H264" s="7">
        <v>13.2</v>
      </c>
      <c r="I264" s="7">
        <v>16.3</v>
      </c>
      <c r="J264" s="7">
        <v>105</v>
      </c>
      <c r="K264" s="7">
        <v>0.4</v>
      </c>
      <c r="L264" s="7">
        <v>0.1</v>
      </c>
      <c r="M264" s="7">
        <v>0.5</v>
      </c>
      <c r="N264" s="7">
        <v>0</v>
      </c>
    </row>
    <row r="265" spans="1:14" ht="14.25" customHeight="1">
      <c r="A265" s="21">
        <v>304</v>
      </c>
      <c r="B265" s="13" t="s">
        <v>60</v>
      </c>
      <c r="C265" s="14" t="s">
        <v>23</v>
      </c>
      <c r="D265" s="21">
        <v>3.7</v>
      </c>
      <c r="E265" s="21">
        <v>6.3</v>
      </c>
      <c r="F265" s="21">
        <v>28.5</v>
      </c>
      <c r="G265" s="21">
        <v>216</v>
      </c>
      <c r="H265" s="21">
        <v>1</v>
      </c>
      <c r="I265" s="21">
        <v>19</v>
      </c>
      <c r="J265" s="21">
        <v>62</v>
      </c>
      <c r="K265" s="21">
        <v>0.52</v>
      </c>
      <c r="L265" s="21">
        <v>0.03</v>
      </c>
      <c r="M265" s="21">
        <v>0</v>
      </c>
      <c r="N265" s="21">
        <v>0.03</v>
      </c>
    </row>
    <row r="266" spans="1:14" ht="14.25" customHeight="1">
      <c r="A266" s="7">
        <v>349</v>
      </c>
      <c r="B266" s="22" t="s">
        <v>38</v>
      </c>
      <c r="C266" s="12" t="s">
        <v>28</v>
      </c>
      <c r="D266" s="7">
        <v>0.6000000000000001</v>
      </c>
      <c r="E266" s="7">
        <v>0</v>
      </c>
      <c r="F266" s="7">
        <v>20.9</v>
      </c>
      <c r="G266" s="7">
        <v>83</v>
      </c>
      <c r="H266" s="7">
        <v>23</v>
      </c>
      <c r="I266" s="7">
        <v>18</v>
      </c>
      <c r="J266" s="7">
        <v>38</v>
      </c>
      <c r="K266" s="7">
        <v>0.6000000000000001</v>
      </c>
      <c r="L266" s="7">
        <v>0.01</v>
      </c>
      <c r="M266" s="7">
        <v>1.09</v>
      </c>
      <c r="N266" s="7">
        <v>0.2</v>
      </c>
    </row>
    <row r="267" spans="1:14" ht="27" customHeight="1">
      <c r="A267" s="7"/>
      <c r="B267" s="17" t="s">
        <v>39</v>
      </c>
      <c r="C267" s="12" t="s">
        <v>62</v>
      </c>
      <c r="D267" s="7">
        <v>4.5</v>
      </c>
      <c r="E267" s="23">
        <v>0.9</v>
      </c>
      <c r="F267" s="7">
        <v>30</v>
      </c>
      <c r="G267" s="7">
        <v>147</v>
      </c>
      <c r="H267" s="7">
        <v>32.7</v>
      </c>
      <c r="I267" s="7">
        <v>24</v>
      </c>
      <c r="J267" s="7">
        <v>72</v>
      </c>
      <c r="K267" s="7">
        <v>1.77</v>
      </c>
      <c r="L267" s="7">
        <v>0.19</v>
      </c>
      <c r="M267" s="7">
        <v>0</v>
      </c>
      <c r="N267" s="7">
        <v>0</v>
      </c>
    </row>
    <row r="268" spans="1:14" ht="14.25" customHeight="1">
      <c r="A268" s="7"/>
      <c r="B268" s="18" t="s">
        <v>31</v>
      </c>
      <c r="C268" s="12"/>
      <c r="D268" s="20">
        <f aca="true" t="shared" si="49" ref="D268:N268">SUM(D263:D267)</f>
        <v>23.900000000000002</v>
      </c>
      <c r="E268" s="20">
        <f t="shared" si="49"/>
        <v>15.4</v>
      </c>
      <c r="F268" s="20">
        <f t="shared" si="49"/>
        <v>92.69999999999999</v>
      </c>
      <c r="G268" s="20">
        <f t="shared" si="49"/>
        <v>642</v>
      </c>
      <c r="H268" s="20">
        <f t="shared" si="49"/>
        <v>107.9</v>
      </c>
      <c r="I268" s="20">
        <f t="shared" si="49"/>
        <v>102.3</v>
      </c>
      <c r="J268" s="20">
        <f t="shared" si="49"/>
        <v>330</v>
      </c>
      <c r="K268" s="20">
        <f t="shared" si="49"/>
        <v>4.41</v>
      </c>
      <c r="L268" s="20">
        <f t="shared" si="49"/>
        <v>0.38</v>
      </c>
      <c r="M268" s="20">
        <f t="shared" si="49"/>
        <v>11.629999999999999</v>
      </c>
      <c r="N268" s="20">
        <f t="shared" si="49"/>
        <v>0.24000000000000002</v>
      </c>
    </row>
    <row r="269" spans="1:14" ht="14.25" customHeight="1">
      <c r="A269" s="7"/>
      <c r="B269" s="11" t="s">
        <v>41</v>
      </c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4.25" customHeight="1">
      <c r="A270" s="7"/>
      <c r="B270" s="5" t="s">
        <v>42</v>
      </c>
      <c r="C270" s="12" t="s">
        <v>28</v>
      </c>
      <c r="D270" s="7">
        <v>6</v>
      </c>
      <c r="E270" s="7">
        <v>6.4</v>
      </c>
      <c r="F270" s="7">
        <v>9.4</v>
      </c>
      <c r="G270" s="7">
        <v>120</v>
      </c>
      <c r="H270" s="7">
        <v>240</v>
      </c>
      <c r="I270" s="7">
        <v>28</v>
      </c>
      <c r="J270" s="7">
        <v>180</v>
      </c>
      <c r="K270" s="7">
        <v>0.2</v>
      </c>
      <c r="L270" s="7">
        <v>0.30000000000000004</v>
      </c>
      <c r="M270" s="7">
        <v>17</v>
      </c>
      <c r="N270" s="7">
        <v>0.18</v>
      </c>
    </row>
    <row r="271" spans="1:14" ht="14.25" customHeight="1">
      <c r="A271" s="21" t="s">
        <v>120</v>
      </c>
      <c r="B271" s="16" t="s">
        <v>121</v>
      </c>
      <c r="C271" s="14" t="s">
        <v>76</v>
      </c>
      <c r="D271" s="7">
        <v>4.5</v>
      </c>
      <c r="E271" s="7">
        <v>4.8</v>
      </c>
      <c r="F271" s="7">
        <v>27</v>
      </c>
      <c r="G271" s="7">
        <v>194</v>
      </c>
      <c r="H271" s="7">
        <v>20</v>
      </c>
      <c r="I271" s="7">
        <v>8</v>
      </c>
      <c r="J271" s="7">
        <v>44</v>
      </c>
      <c r="K271" s="7">
        <v>0.49</v>
      </c>
      <c r="L271" s="7">
        <v>0.053</v>
      </c>
      <c r="M271" s="7">
        <v>0.03</v>
      </c>
      <c r="N271" s="7">
        <v>0.03</v>
      </c>
    </row>
    <row r="272" spans="1:14" ht="14.25" customHeight="1">
      <c r="A272" s="7"/>
      <c r="B272" s="18" t="s">
        <v>31</v>
      </c>
      <c r="C272" s="12"/>
      <c r="D272" s="20">
        <f aca="true" t="shared" si="50" ref="D272:N272">SUM(D270:D271)</f>
        <v>10.5</v>
      </c>
      <c r="E272" s="20">
        <f t="shared" si="50"/>
        <v>11.2</v>
      </c>
      <c r="F272" s="20">
        <f t="shared" si="50"/>
        <v>36.4</v>
      </c>
      <c r="G272" s="20">
        <f t="shared" si="50"/>
        <v>314</v>
      </c>
      <c r="H272" s="20">
        <f t="shared" si="50"/>
        <v>260</v>
      </c>
      <c r="I272" s="20">
        <f t="shared" si="50"/>
        <v>36</v>
      </c>
      <c r="J272" s="20">
        <f t="shared" si="50"/>
        <v>224</v>
      </c>
      <c r="K272" s="20">
        <f t="shared" si="50"/>
        <v>0.69</v>
      </c>
      <c r="L272" s="20">
        <f t="shared" si="50"/>
        <v>0.35300000000000004</v>
      </c>
      <c r="M272" s="20">
        <f t="shared" si="50"/>
        <v>17.03</v>
      </c>
      <c r="N272" s="20">
        <f t="shared" si="50"/>
        <v>0.21</v>
      </c>
    </row>
    <row r="273" spans="1:14" ht="14.25" customHeight="1">
      <c r="A273" s="7"/>
      <c r="B273" s="41" t="s">
        <v>46</v>
      </c>
      <c r="C273" s="12"/>
      <c r="D273" s="25">
        <f aca="true" t="shared" si="51" ref="D273:N273">D261+D268+D272</f>
        <v>53</v>
      </c>
      <c r="E273" s="25">
        <f t="shared" si="51"/>
        <v>43</v>
      </c>
      <c r="F273" s="25">
        <f t="shared" si="51"/>
        <v>210.2</v>
      </c>
      <c r="G273" s="25">
        <f t="shared" si="51"/>
        <v>1544</v>
      </c>
      <c r="H273" s="25">
        <f t="shared" si="51"/>
        <v>441</v>
      </c>
      <c r="I273" s="25">
        <f t="shared" si="51"/>
        <v>191.6</v>
      </c>
      <c r="J273" s="25">
        <f t="shared" si="51"/>
        <v>688</v>
      </c>
      <c r="K273" s="25">
        <f t="shared" si="51"/>
        <v>9.770000000000001</v>
      </c>
      <c r="L273" s="25">
        <f t="shared" si="51"/>
        <v>1.0230000000000001</v>
      </c>
      <c r="M273" s="25">
        <f t="shared" si="51"/>
        <v>46.08</v>
      </c>
      <c r="N273" s="25">
        <f t="shared" si="51"/>
        <v>0.48</v>
      </c>
    </row>
    <row r="274" spans="1:14" ht="14.25" customHeight="1">
      <c r="A274" s="7"/>
      <c r="B274" s="10" t="s">
        <v>83</v>
      </c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4.25" customHeight="1">
      <c r="A275" s="7"/>
      <c r="B275" s="11" t="s">
        <v>19</v>
      </c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4.25" customHeight="1">
      <c r="A276" s="7">
        <v>15</v>
      </c>
      <c r="B276" s="17" t="s">
        <v>49</v>
      </c>
      <c r="C276" s="12" t="s">
        <v>48</v>
      </c>
      <c r="D276" s="7">
        <v>2.3</v>
      </c>
      <c r="E276" s="7">
        <v>3</v>
      </c>
      <c r="F276" s="7">
        <v>0</v>
      </c>
      <c r="G276" s="7">
        <v>36</v>
      </c>
      <c r="H276" s="7">
        <v>88</v>
      </c>
      <c r="I276" s="7">
        <v>3.5</v>
      </c>
      <c r="J276" s="7">
        <v>50</v>
      </c>
      <c r="K276" s="7">
        <v>0.1</v>
      </c>
      <c r="L276" s="7">
        <v>0</v>
      </c>
      <c r="M276" s="7">
        <v>0.07</v>
      </c>
      <c r="N276" s="7">
        <v>0.03</v>
      </c>
    </row>
    <row r="277" spans="1:14" ht="12.75" customHeight="1">
      <c r="A277" s="7">
        <v>223</v>
      </c>
      <c r="B277" s="5" t="s">
        <v>161</v>
      </c>
      <c r="C277" s="12" t="s">
        <v>162</v>
      </c>
      <c r="D277" s="7">
        <v>22.9</v>
      </c>
      <c r="E277" s="7">
        <v>17</v>
      </c>
      <c r="F277" s="7">
        <v>34.6</v>
      </c>
      <c r="G277" s="7">
        <v>383</v>
      </c>
      <c r="H277" s="7">
        <v>219</v>
      </c>
      <c r="I277" s="7">
        <v>32</v>
      </c>
      <c r="J277" s="7">
        <v>300</v>
      </c>
      <c r="K277" s="7">
        <v>0.83</v>
      </c>
      <c r="L277" s="7">
        <v>0.07</v>
      </c>
      <c r="M277" s="7">
        <v>0.36</v>
      </c>
      <c r="N277" s="7">
        <v>0.046</v>
      </c>
    </row>
    <row r="278" spans="1:14" ht="14.25" customHeight="1">
      <c r="A278" s="21"/>
      <c r="B278" s="16" t="s">
        <v>69</v>
      </c>
      <c r="C278" s="14" t="s">
        <v>25</v>
      </c>
      <c r="D278" s="7">
        <v>2.8</v>
      </c>
      <c r="E278" s="7">
        <v>3.2</v>
      </c>
      <c r="F278" s="7">
        <v>8.6</v>
      </c>
      <c r="G278" s="7">
        <v>75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</row>
    <row r="279" spans="1:14" ht="14.25" customHeight="1">
      <c r="A279" s="7">
        <v>376</v>
      </c>
      <c r="B279" s="13" t="s">
        <v>78</v>
      </c>
      <c r="C279" s="12" t="s">
        <v>28</v>
      </c>
      <c r="D279" s="7">
        <v>0.2</v>
      </c>
      <c r="E279" s="7">
        <v>0.1</v>
      </c>
      <c r="F279" s="7">
        <v>10.1</v>
      </c>
      <c r="G279" s="7">
        <v>41</v>
      </c>
      <c r="H279" s="7">
        <v>5</v>
      </c>
      <c r="I279" s="7">
        <v>4</v>
      </c>
      <c r="J279" s="7">
        <v>8</v>
      </c>
      <c r="K279" s="7">
        <v>0.85</v>
      </c>
      <c r="L279" s="7">
        <v>0</v>
      </c>
      <c r="M279" s="7">
        <v>0.1</v>
      </c>
      <c r="N279" s="7">
        <v>0</v>
      </c>
    </row>
    <row r="280" spans="1:14" ht="14.25" customHeight="1">
      <c r="A280" s="7"/>
      <c r="B280" s="9" t="s">
        <v>29</v>
      </c>
      <c r="C280" s="12" t="s">
        <v>163</v>
      </c>
      <c r="D280" s="7">
        <v>1.6</v>
      </c>
      <c r="E280" s="7">
        <v>0.4</v>
      </c>
      <c r="F280" s="7">
        <v>11.4</v>
      </c>
      <c r="G280" s="7">
        <v>56</v>
      </c>
      <c r="H280" s="7">
        <v>7.8</v>
      </c>
      <c r="I280" s="7">
        <v>6.6</v>
      </c>
      <c r="J280" s="7">
        <v>18</v>
      </c>
      <c r="K280" s="7">
        <v>0.4</v>
      </c>
      <c r="L280" s="7">
        <v>0.07</v>
      </c>
      <c r="M280" s="7">
        <v>0</v>
      </c>
      <c r="N280" s="7">
        <v>0</v>
      </c>
    </row>
    <row r="281" spans="1:14" ht="14.25" customHeight="1">
      <c r="A281" s="7"/>
      <c r="B281" s="18" t="s">
        <v>31</v>
      </c>
      <c r="C281" s="12"/>
      <c r="D281" s="20">
        <f aca="true" t="shared" si="52" ref="D281:N281">SUM(D276:D280)</f>
        <v>29.8</v>
      </c>
      <c r="E281" s="20">
        <f t="shared" si="52"/>
        <v>23.7</v>
      </c>
      <c r="F281" s="20">
        <f t="shared" si="52"/>
        <v>64.7</v>
      </c>
      <c r="G281" s="20">
        <f t="shared" si="52"/>
        <v>591</v>
      </c>
      <c r="H281" s="20">
        <f t="shared" si="52"/>
        <v>319.8</v>
      </c>
      <c r="I281" s="20">
        <f t="shared" si="52"/>
        <v>46.1</v>
      </c>
      <c r="J281" s="20">
        <f t="shared" si="52"/>
        <v>376</v>
      </c>
      <c r="K281" s="20">
        <f t="shared" si="52"/>
        <v>2.1799999999999997</v>
      </c>
      <c r="L281" s="20">
        <f t="shared" si="52"/>
        <v>0.14</v>
      </c>
      <c r="M281" s="20">
        <f t="shared" si="52"/>
        <v>0.53</v>
      </c>
      <c r="N281" s="20">
        <f t="shared" si="52"/>
        <v>0.076</v>
      </c>
    </row>
    <row r="282" spans="1:14" ht="14.25" customHeight="1">
      <c r="A282" s="7"/>
      <c r="B282" s="11" t="s">
        <v>32</v>
      </c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75" customHeight="1">
      <c r="A283" s="7" t="s">
        <v>164</v>
      </c>
      <c r="B283" s="5" t="s">
        <v>165</v>
      </c>
      <c r="C283" s="12" t="s">
        <v>166</v>
      </c>
      <c r="D283" s="7">
        <v>5.3</v>
      </c>
      <c r="E283" s="7">
        <v>7</v>
      </c>
      <c r="F283" s="7">
        <v>7.3</v>
      </c>
      <c r="G283" s="7">
        <v>119</v>
      </c>
      <c r="H283" s="7">
        <v>18</v>
      </c>
      <c r="I283" s="7">
        <v>15</v>
      </c>
      <c r="J283" s="7">
        <v>41</v>
      </c>
      <c r="K283" s="7">
        <v>0.66</v>
      </c>
      <c r="L283" s="7">
        <v>0.05</v>
      </c>
      <c r="M283" s="7">
        <v>5.22</v>
      </c>
      <c r="N283" s="7">
        <v>0.01</v>
      </c>
    </row>
    <row r="284" spans="1:14" ht="14.25" customHeight="1">
      <c r="A284" s="21" t="s">
        <v>58</v>
      </c>
      <c r="B284" s="16" t="s">
        <v>59</v>
      </c>
      <c r="C284" s="14" t="s">
        <v>36</v>
      </c>
      <c r="D284" s="7">
        <v>21</v>
      </c>
      <c r="E284" s="7">
        <v>9.5</v>
      </c>
      <c r="F284" s="7">
        <v>9.3</v>
      </c>
      <c r="G284" s="7">
        <v>273</v>
      </c>
      <c r="H284" s="7">
        <v>12</v>
      </c>
      <c r="I284" s="7">
        <v>75</v>
      </c>
      <c r="J284" s="7">
        <v>95</v>
      </c>
      <c r="K284" s="7">
        <v>1.76</v>
      </c>
      <c r="L284" s="7">
        <v>0.09</v>
      </c>
      <c r="M284" s="7">
        <v>0.75</v>
      </c>
      <c r="N284" s="7">
        <v>0.07</v>
      </c>
    </row>
    <row r="285" spans="1:14" ht="14.25" customHeight="1">
      <c r="A285" s="21">
        <v>309</v>
      </c>
      <c r="B285" s="13" t="s">
        <v>95</v>
      </c>
      <c r="C285" s="14" t="s">
        <v>23</v>
      </c>
      <c r="D285" s="21">
        <v>5.5</v>
      </c>
      <c r="E285" s="21">
        <v>4.2</v>
      </c>
      <c r="F285" s="21">
        <v>28.5</v>
      </c>
      <c r="G285" s="21">
        <v>183</v>
      </c>
      <c r="H285" s="21">
        <v>6</v>
      </c>
      <c r="I285" s="21">
        <v>8</v>
      </c>
      <c r="J285" s="21">
        <v>36</v>
      </c>
      <c r="K285" s="21">
        <v>0.77</v>
      </c>
      <c r="L285" s="21">
        <v>0.06</v>
      </c>
      <c r="M285" s="21">
        <v>0</v>
      </c>
      <c r="N285" s="21">
        <v>0.02</v>
      </c>
    </row>
    <row r="286" spans="1:14" ht="14.25" customHeight="1">
      <c r="A286" s="21">
        <v>342</v>
      </c>
      <c r="B286" s="16" t="s">
        <v>167</v>
      </c>
      <c r="C286" s="14" t="s">
        <v>28</v>
      </c>
      <c r="D286" s="21">
        <v>0.2</v>
      </c>
      <c r="E286" s="21">
        <v>0.2</v>
      </c>
      <c r="F286" s="21">
        <v>18.9</v>
      </c>
      <c r="G286" s="21">
        <v>79</v>
      </c>
      <c r="H286" s="21">
        <v>7</v>
      </c>
      <c r="I286" s="21">
        <v>4</v>
      </c>
      <c r="J286" s="21">
        <v>4</v>
      </c>
      <c r="K286" s="21">
        <v>0.93</v>
      </c>
      <c r="L286" s="21">
        <v>0.01</v>
      </c>
      <c r="M286" s="21">
        <v>4.09</v>
      </c>
      <c r="N286" s="21">
        <v>0</v>
      </c>
    </row>
    <row r="287" spans="1:14" ht="27" customHeight="1">
      <c r="A287" s="21"/>
      <c r="B287" s="13" t="s">
        <v>39</v>
      </c>
      <c r="C287" s="14" t="s">
        <v>62</v>
      </c>
      <c r="D287" s="7">
        <v>4.5</v>
      </c>
      <c r="E287" s="23">
        <v>0.9</v>
      </c>
      <c r="F287" s="7">
        <v>30</v>
      </c>
      <c r="G287" s="7">
        <v>147</v>
      </c>
      <c r="H287" s="7">
        <v>32.7</v>
      </c>
      <c r="I287" s="7">
        <v>24</v>
      </c>
      <c r="J287" s="7">
        <v>72</v>
      </c>
      <c r="K287" s="7">
        <v>1.77</v>
      </c>
      <c r="L287" s="7">
        <v>0.19</v>
      </c>
      <c r="M287" s="7">
        <v>0</v>
      </c>
      <c r="N287" s="7">
        <v>0</v>
      </c>
    </row>
    <row r="288" spans="1:14" ht="14.25" customHeight="1">
      <c r="A288" s="21"/>
      <c r="B288" s="38" t="s">
        <v>31</v>
      </c>
      <c r="C288" s="14"/>
      <c r="D288" s="42">
        <f aca="true" t="shared" si="53" ref="D288:N288">SUM(D283:D287)</f>
        <v>36.5</v>
      </c>
      <c r="E288" s="42">
        <f t="shared" si="53"/>
        <v>21.799999999999997</v>
      </c>
      <c r="F288" s="42">
        <f t="shared" si="53"/>
        <v>94</v>
      </c>
      <c r="G288" s="42">
        <f t="shared" si="53"/>
        <v>801</v>
      </c>
      <c r="H288" s="42">
        <f t="shared" si="53"/>
        <v>75.7</v>
      </c>
      <c r="I288" s="42">
        <f t="shared" si="53"/>
        <v>126</v>
      </c>
      <c r="J288" s="42">
        <f t="shared" si="53"/>
        <v>248</v>
      </c>
      <c r="K288" s="42">
        <f t="shared" si="53"/>
        <v>5.890000000000001</v>
      </c>
      <c r="L288" s="42">
        <f t="shared" si="53"/>
        <v>0.4</v>
      </c>
      <c r="M288" s="42">
        <f t="shared" si="53"/>
        <v>10.059999999999999</v>
      </c>
      <c r="N288" s="42">
        <f t="shared" si="53"/>
        <v>0.1</v>
      </c>
    </row>
    <row r="289" spans="1:14" ht="14.25" customHeight="1">
      <c r="A289" s="7"/>
      <c r="B289" s="11" t="s">
        <v>41</v>
      </c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4.25" customHeight="1">
      <c r="A290" s="21">
        <v>401</v>
      </c>
      <c r="B290" s="13" t="s">
        <v>79</v>
      </c>
      <c r="C290" s="14" t="s">
        <v>80</v>
      </c>
      <c r="D290" s="7">
        <v>9.5</v>
      </c>
      <c r="E290" s="7">
        <v>10.2</v>
      </c>
      <c r="F290" s="7">
        <v>52.4</v>
      </c>
      <c r="G290" s="7">
        <v>337</v>
      </c>
      <c r="H290" s="7">
        <v>165</v>
      </c>
      <c r="I290" s="7">
        <v>27</v>
      </c>
      <c r="J290" s="7">
        <v>169</v>
      </c>
      <c r="K290" s="7">
        <v>0.88</v>
      </c>
      <c r="L290" s="7">
        <v>0.13</v>
      </c>
      <c r="M290" s="7">
        <v>1.03</v>
      </c>
      <c r="N290" s="7">
        <v>0.03</v>
      </c>
    </row>
    <row r="291" spans="1:14" ht="14.25" customHeight="1">
      <c r="A291" s="7">
        <v>338</v>
      </c>
      <c r="B291" s="13" t="s">
        <v>52</v>
      </c>
      <c r="C291" s="14" t="s">
        <v>53</v>
      </c>
      <c r="D291" s="7">
        <v>0.5</v>
      </c>
      <c r="E291" s="7">
        <v>0.5</v>
      </c>
      <c r="F291" s="7">
        <v>11.7</v>
      </c>
      <c r="G291" s="7">
        <v>57</v>
      </c>
      <c r="H291" s="7">
        <v>19</v>
      </c>
      <c r="I291" s="7">
        <v>11</v>
      </c>
      <c r="J291" s="7">
        <v>14</v>
      </c>
      <c r="K291" s="7">
        <v>2.7</v>
      </c>
      <c r="L291" s="7">
        <v>0.04</v>
      </c>
      <c r="M291" s="7">
        <v>12</v>
      </c>
      <c r="N291" s="7">
        <v>0</v>
      </c>
    </row>
    <row r="292" spans="1:14" ht="14.25" customHeight="1">
      <c r="A292" s="7" t="s">
        <v>81</v>
      </c>
      <c r="B292" s="16" t="s">
        <v>82</v>
      </c>
      <c r="C292" s="12" t="s">
        <v>28</v>
      </c>
      <c r="D292" s="7">
        <v>0.2</v>
      </c>
      <c r="E292" s="7">
        <v>0.1</v>
      </c>
      <c r="F292" s="7">
        <v>17</v>
      </c>
      <c r="G292" s="7">
        <v>70</v>
      </c>
      <c r="H292" s="7">
        <v>12</v>
      </c>
      <c r="I292" s="7">
        <v>8</v>
      </c>
      <c r="J292" s="7">
        <v>9</v>
      </c>
      <c r="K292" s="7">
        <v>0.2</v>
      </c>
      <c r="L292" s="7">
        <v>0.01</v>
      </c>
      <c r="M292" s="7">
        <v>4.5</v>
      </c>
      <c r="N292" s="7">
        <v>0</v>
      </c>
    </row>
    <row r="293" spans="1:14" ht="14.25" customHeight="1">
      <c r="A293" s="7"/>
      <c r="B293" s="18" t="s">
        <v>31</v>
      </c>
      <c r="C293" s="12"/>
      <c r="D293" s="20">
        <f aca="true" t="shared" si="54" ref="D293:N293">SUM(D290:D292)</f>
        <v>10.2</v>
      </c>
      <c r="E293" s="20">
        <f t="shared" si="54"/>
        <v>10.799999999999999</v>
      </c>
      <c r="F293" s="20">
        <f t="shared" si="54"/>
        <v>81.1</v>
      </c>
      <c r="G293" s="20">
        <f t="shared" si="54"/>
        <v>464</v>
      </c>
      <c r="H293" s="20">
        <f t="shared" si="54"/>
        <v>196</v>
      </c>
      <c r="I293" s="20">
        <f t="shared" si="54"/>
        <v>46</v>
      </c>
      <c r="J293" s="20">
        <f t="shared" si="54"/>
        <v>192</v>
      </c>
      <c r="K293" s="20">
        <f t="shared" si="54"/>
        <v>3.7800000000000002</v>
      </c>
      <c r="L293" s="20">
        <f t="shared" si="54"/>
        <v>0.18000000000000002</v>
      </c>
      <c r="M293" s="20">
        <f t="shared" si="54"/>
        <v>17.53</v>
      </c>
      <c r="N293" s="20">
        <f t="shared" si="54"/>
        <v>0.03</v>
      </c>
    </row>
    <row r="294" spans="1:14" ht="14.25" customHeight="1">
      <c r="A294" s="7"/>
      <c r="B294" s="41" t="s">
        <v>46</v>
      </c>
      <c r="C294" s="12"/>
      <c r="D294" s="25">
        <f aca="true" t="shared" si="55" ref="D294:N294">D281+D288+D293</f>
        <v>76.5</v>
      </c>
      <c r="E294" s="25">
        <f t="shared" si="55"/>
        <v>56.3</v>
      </c>
      <c r="F294" s="25">
        <f t="shared" si="55"/>
        <v>239.79999999999998</v>
      </c>
      <c r="G294" s="25">
        <f t="shared" si="55"/>
        <v>1856</v>
      </c>
      <c r="H294" s="25">
        <f t="shared" si="55"/>
        <v>591.5</v>
      </c>
      <c r="I294" s="25">
        <f t="shared" si="55"/>
        <v>218.1</v>
      </c>
      <c r="J294" s="25">
        <f t="shared" si="55"/>
        <v>816</v>
      </c>
      <c r="K294" s="25">
        <f t="shared" si="55"/>
        <v>11.850000000000001</v>
      </c>
      <c r="L294" s="25">
        <f t="shared" si="55"/>
        <v>0.7200000000000001</v>
      </c>
      <c r="M294" s="25">
        <f t="shared" si="55"/>
        <v>28.119999999999997</v>
      </c>
      <c r="N294" s="25">
        <f t="shared" si="55"/>
        <v>0.206</v>
      </c>
    </row>
    <row r="295" spans="1:14" ht="14.25" customHeight="1">
      <c r="A295" s="7"/>
      <c r="B295" s="10" t="s">
        <v>100</v>
      </c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4.25" customHeight="1">
      <c r="A296" s="7"/>
      <c r="B296" s="11" t="s">
        <v>19</v>
      </c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4.25" customHeight="1">
      <c r="A297" s="7">
        <v>14</v>
      </c>
      <c r="B297" s="17" t="s">
        <v>20</v>
      </c>
      <c r="C297" s="12" t="s">
        <v>48</v>
      </c>
      <c r="D297" s="7">
        <v>0.1</v>
      </c>
      <c r="E297" s="7">
        <v>7.3</v>
      </c>
      <c r="F297" s="7">
        <v>0.1</v>
      </c>
      <c r="G297" s="7">
        <v>66</v>
      </c>
      <c r="H297" s="7">
        <v>2</v>
      </c>
      <c r="I297" s="7">
        <v>0</v>
      </c>
      <c r="J297" s="7">
        <v>3</v>
      </c>
      <c r="K297" s="7">
        <v>0.02</v>
      </c>
      <c r="L297" s="7">
        <v>0</v>
      </c>
      <c r="M297" s="7">
        <v>0</v>
      </c>
      <c r="N297" s="7">
        <v>0.04</v>
      </c>
    </row>
    <row r="298" spans="1:14" ht="14.25" customHeight="1">
      <c r="A298" s="21" t="s">
        <v>168</v>
      </c>
      <c r="B298" s="13" t="s">
        <v>169</v>
      </c>
      <c r="C298" s="14" t="s">
        <v>36</v>
      </c>
      <c r="D298" s="21">
        <v>13.4</v>
      </c>
      <c r="E298" s="21">
        <v>10</v>
      </c>
      <c r="F298" s="21">
        <v>10.3</v>
      </c>
      <c r="G298" s="21">
        <v>186</v>
      </c>
      <c r="H298" s="21">
        <v>13</v>
      </c>
      <c r="I298" s="21">
        <v>30</v>
      </c>
      <c r="J298" s="21">
        <v>117</v>
      </c>
      <c r="K298" s="21">
        <v>1.7000000000000002</v>
      </c>
      <c r="L298" s="21">
        <v>0.1</v>
      </c>
      <c r="M298" s="21">
        <v>1.6</v>
      </c>
      <c r="N298" s="21">
        <v>0.01</v>
      </c>
    </row>
    <row r="299" spans="1:14" ht="13.5" customHeight="1">
      <c r="A299" s="21" t="s">
        <v>103</v>
      </c>
      <c r="B299" s="13" t="s">
        <v>104</v>
      </c>
      <c r="C299" s="14" t="s">
        <v>23</v>
      </c>
      <c r="D299" s="21">
        <v>7.3</v>
      </c>
      <c r="E299" s="21">
        <v>9.3</v>
      </c>
      <c r="F299" s="21">
        <v>33.2</v>
      </c>
      <c r="G299" s="21">
        <v>278</v>
      </c>
      <c r="H299" s="21">
        <v>2</v>
      </c>
      <c r="I299" s="21">
        <v>18</v>
      </c>
      <c r="J299" s="21">
        <v>54</v>
      </c>
      <c r="K299" s="21">
        <v>0.85</v>
      </c>
      <c r="L299" s="21">
        <v>0.06</v>
      </c>
      <c r="M299" s="21">
        <v>3.8</v>
      </c>
      <c r="N299" s="21">
        <v>0.02</v>
      </c>
    </row>
    <row r="300" spans="1:14" ht="15" customHeight="1">
      <c r="A300" s="7">
        <v>338</v>
      </c>
      <c r="B300" s="17" t="s">
        <v>52</v>
      </c>
      <c r="C300" s="12" t="s">
        <v>53</v>
      </c>
      <c r="D300" s="7">
        <v>0.5</v>
      </c>
      <c r="E300" s="7">
        <v>0.5</v>
      </c>
      <c r="F300" s="7">
        <v>11.7</v>
      </c>
      <c r="G300" s="7">
        <v>57</v>
      </c>
      <c r="H300" s="7">
        <v>19</v>
      </c>
      <c r="I300" s="7">
        <v>11</v>
      </c>
      <c r="J300" s="7">
        <v>14</v>
      </c>
      <c r="K300" s="7">
        <v>2.7</v>
      </c>
      <c r="L300" s="7">
        <v>0.04</v>
      </c>
      <c r="M300" s="7">
        <v>12</v>
      </c>
      <c r="N300" s="7">
        <v>0</v>
      </c>
    </row>
    <row r="301" spans="1:14" ht="14.25" customHeight="1">
      <c r="A301" s="21" t="s">
        <v>26</v>
      </c>
      <c r="B301" s="16" t="s">
        <v>27</v>
      </c>
      <c r="C301" s="14" t="s">
        <v>28</v>
      </c>
      <c r="D301" s="21">
        <v>2.3</v>
      </c>
      <c r="E301" s="21">
        <v>1.8</v>
      </c>
      <c r="F301" s="21">
        <v>25</v>
      </c>
      <c r="G301" s="21">
        <v>125</v>
      </c>
      <c r="H301" s="21">
        <v>61</v>
      </c>
      <c r="I301" s="21">
        <v>7</v>
      </c>
      <c r="J301" s="21">
        <v>45</v>
      </c>
      <c r="K301" s="21">
        <v>0.1</v>
      </c>
      <c r="L301" s="21">
        <v>0.24</v>
      </c>
      <c r="M301" s="21">
        <v>0.65</v>
      </c>
      <c r="N301" s="21">
        <v>0.01</v>
      </c>
    </row>
    <row r="302" spans="1:14" ht="14.25" customHeight="1">
      <c r="A302" s="7"/>
      <c r="B302" s="9" t="s">
        <v>29</v>
      </c>
      <c r="C302" s="12" t="s">
        <v>30</v>
      </c>
      <c r="D302" s="7">
        <v>2.4</v>
      </c>
      <c r="E302" s="7">
        <v>0.6</v>
      </c>
      <c r="F302" s="7">
        <v>17.1</v>
      </c>
      <c r="G302" s="7">
        <v>84</v>
      </c>
      <c r="H302" s="7">
        <v>11.7</v>
      </c>
      <c r="I302" s="7">
        <v>10</v>
      </c>
      <c r="J302" s="7">
        <v>27</v>
      </c>
      <c r="K302" s="7">
        <v>0.6</v>
      </c>
      <c r="L302" s="7">
        <v>0.09</v>
      </c>
      <c r="M302" s="7">
        <v>0</v>
      </c>
      <c r="N302" s="7">
        <v>0</v>
      </c>
    </row>
    <row r="303" spans="1:14" ht="14.25" customHeight="1">
      <c r="A303" s="7"/>
      <c r="B303" s="18" t="s">
        <v>31</v>
      </c>
      <c r="C303" s="12"/>
      <c r="D303" s="20">
        <f aca="true" t="shared" si="56" ref="D303:N303">SUM(D297:D302)</f>
        <v>26</v>
      </c>
      <c r="E303" s="20">
        <f t="shared" si="56"/>
        <v>29.500000000000004</v>
      </c>
      <c r="F303" s="20">
        <f t="shared" si="56"/>
        <v>97.4</v>
      </c>
      <c r="G303" s="20">
        <f t="shared" si="56"/>
        <v>796</v>
      </c>
      <c r="H303" s="20">
        <f t="shared" si="56"/>
        <v>108.7</v>
      </c>
      <c r="I303" s="20">
        <f t="shared" si="56"/>
        <v>76</v>
      </c>
      <c r="J303" s="20">
        <f t="shared" si="56"/>
        <v>260</v>
      </c>
      <c r="K303" s="20">
        <f t="shared" si="56"/>
        <v>5.97</v>
      </c>
      <c r="L303" s="20">
        <f t="shared" si="56"/>
        <v>0.53</v>
      </c>
      <c r="M303" s="20">
        <f t="shared" si="56"/>
        <v>18.049999999999997</v>
      </c>
      <c r="N303" s="20">
        <f t="shared" si="56"/>
        <v>0.08</v>
      </c>
    </row>
    <row r="304" spans="1:14" ht="14.25" customHeight="1">
      <c r="A304" s="7"/>
      <c r="B304" s="11" t="s">
        <v>32</v>
      </c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25.5" customHeight="1">
      <c r="A305" s="21">
        <v>88</v>
      </c>
      <c r="B305" s="30" t="s">
        <v>91</v>
      </c>
      <c r="C305" s="14" t="s">
        <v>92</v>
      </c>
      <c r="D305" s="7">
        <v>4.65</v>
      </c>
      <c r="E305" s="7">
        <v>3</v>
      </c>
      <c r="F305" s="7">
        <v>7.7</v>
      </c>
      <c r="G305" s="7">
        <v>81</v>
      </c>
      <c r="H305" s="7">
        <v>34</v>
      </c>
      <c r="I305" s="7">
        <v>22</v>
      </c>
      <c r="J305" s="7">
        <v>47</v>
      </c>
      <c r="K305" s="7">
        <v>0.76</v>
      </c>
      <c r="L305" s="7">
        <v>0.06</v>
      </c>
      <c r="M305" s="7">
        <v>18.36</v>
      </c>
      <c r="N305" s="7">
        <v>0</v>
      </c>
    </row>
    <row r="306" spans="1:14" ht="14.25" customHeight="1">
      <c r="A306" s="21" t="s">
        <v>170</v>
      </c>
      <c r="B306" s="16" t="s">
        <v>171</v>
      </c>
      <c r="C306" s="14" t="s">
        <v>36</v>
      </c>
      <c r="D306" s="7">
        <v>8.4</v>
      </c>
      <c r="E306" s="7">
        <v>3</v>
      </c>
      <c r="F306" s="7">
        <v>6.2</v>
      </c>
      <c r="G306" s="7">
        <v>123</v>
      </c>
      <c r="H306" s="7">
        <v>17.9</v>
      </c>
      <c r="I306" s="7">
        <v>10.7</v>
      </c>
      <c r="J306" s="7">
        <v>146.4</v>
      </c>
      <c r="K306" s="7">
        <v>3</v>
      </c>
      <c r="L306" s="7">
        <v>0.13</v>
      </c>
      <c r="M306" s="7">
        <v>5.05</v>
      </c>
      <c r="N306" s="7">
        <v>0.018</v>
      </c>
    </row>
    <row r="307" spans="1:14" ht="14.25" customHeight="1">
      <c r="A307" s="7">
        <v>312</v>
      </c>
      <c r="B307" s="13" t="s">
        <v>77</v>
      </c>
      <c r="C307" s="12" t="s">
        <v>23</v>
      </c>
      <c r="D307" s="7">
        <v>3.1</v>
      </c>
      <c r="E307" s="7">
        <v>5.4</v>
      </c>
      <c r="F307" s="7">
        <v>12.1</v>
      </c>
      <c r="G307" s="7">
        <v>138</v>
      </c>
      <c r="H307" s="7">
        <v>37</v>
      </c>
      <c r="I307" s="7">
        <v>28</v>
      </c>
      <c r="J307" s="7">
        <v>82</v>
      </c>
      <c r="K307" s="7">
        <v>0.99</v>
      </c>
      <c r="L307" s="7">
        <v>0.14</v>
      </c>
      <c r="M307" s="7">
        <v>5.18</v>
      </c>
      <c r="N307" s="7">
        <v>0.03</v>
      </c>
    </row>
    <row r="308" spans="1:14" ht="14.25" customHeight="1">
      <c r="A308" s="7">
        <v>376</v>
      </c>
      <c r="B308" s="16" t="s">
        <v>54</v>
      </c>
      <c r="C308" s="14" t="s">
        <v>55</v>
      </c>
      <c r="D308" s="7">
        <v>0.3</v>
      </c>
      <c r="E308" s="7">
        <v>0.1</v>
      </c>
      <c r="F308" s="7">
        <v>10.3</v>
      </c>
      <c r="G308" s="7">
        <v>44</v>
      </c>
      <c r="H308" s="7">
        <v>8</v>
      </c>
      <c r="I308" s="7">
        <v>5</v>
      </c>
      <c r="J308" s="7">
        <v>10</v>
      </c>
      <c r="K308" s="7">
        <v>0.9</v>
      </c>
      <c r="L308" s="7">
        <v>0</v>
      </c>
      <c r="M308" s="7">
        <v>2.9</v>
      </c>
      <c r="N308" s="7">
        <v>0</v>
      </c>
    </row>
    <row r="309" spans="1:14" ht="27" customHeight="1">
      <c r="A309" s="7"/>
      <c r="B309" s="17" t="s">
        <v>39</v>
      </c>
      <c r="C309" s="12" t="s">
        <v>62</v>
      </c>
      <c r="D309" s="7">
        <v>4.5</v>
      </c>
      <c r="E309" s="23">
        <v>0.9</v>
      </c>
      <c r="F309" s="7">
        <v>30</v>
      </c>
      <c r="G309" s="7">
        <v>147</v>
      </c>
      <c r="H309" s="7">
        <v>32.7</v>
      </c>
      <c r="I309" s="7">
        <v>24</v>
      </c>
      <c r="J309" s="7">
        <v>72</v>
      </c>
      <c r="K309" s="7">
        <v>1.77</v>
      </c>
      <c r="L309" s="7">
        <v>0.19</v>
      </c>
      <c r="M309" s="7">
        <v>0</v>
      </c>
      <c r="N309" s="7">
        <v>0</v>
      </c>
    </row>
    <row r="310" spans="1:14" ht="14.25" customHeight="1">
      <c r="A310" s="7"/>
      <c r="B310" s="18" t="s">
        <v>31</v>
      </c>
      <c r="C310" s="12"/>
      <c r="D310" s="20">
        <f aca="true" t="shared" si="57" ref="D310:N310">SUM(D305:D309)</f>
        <v>20.950000000000003</v>
      </c>
      <c r="E310" s="20">
        <f t="shared" si="57"/>
        <v>12.4</v>
      </c>
      <c r="F310" s="20">
        <f t="shared" si="57"/>
        <v>66.3</v>
      </c>
      <c r="G310" s="20">
        <f t="shared" si="57"/>
        <v>533</v>
      </c>
      <c r="H310" s="20">
        <f t="shared" si="57"/>
        <v>129.60000000000002</v>
      </c>
      <c r="I310" s="20">
        <f t="shared" si="57"/>
        <v>89.7</v>
      </c>
      <c r="J310" s="20">
        <f t="shared" si="57"/>
        <v>357.4</v>
      </c>
      <c r="K310" s="20">
        <f t="shared" si="57"/>
        <v>7.42</v>
      </c>
      <c r="L310" s="20">
        <f t="shared" si="57"/>
        <v>0.52</v>
      </c>
      <c r="M310" s="20">
        <f t="shared" si="57"/>
        <v>31.49</v>
      </c>
      <c r="N310" s="20">
        <f t="shared" si="57"/>
        <v>0.048</v>
      </c>
    </row>
    <row r="311" spans="1:14" ht="14.25" customHeight="1">
      <c r="A311" s="7"/>
      <c r="B311" s="11" t="s">
        <v>41</v>
      </c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4.25" customHeight="1">
      <c r="A312" s="21"/>
      <c r="B312" s="16" t="s">
        <v>42</v>
      </c>
      <c r="C312" s="14" t="s">
        <v>28</v>
      </c>
      <c r="D312" s="21">
        <v>6</v>
      </c>
      <c r="E312" s="21">
        <v>6.4</v>
      </c>
      <c r="F312" s="21">
        <v>9.4</v>
      </c>
      <c r="G312" s="21">
        <v>120</v>
      </c>
      <c r="H312" s="21">
        <v>240</v>
      </c>
      <c r="I312" s="21">
        <v>28</v>
      </c>
      <c r="J312" s="21">
        <v>180</v>
      </c>
      <c r="K312" s="21">
        <v>0.2</v>
      </c>
      <c r="L312" s="21">
        <v>0.30000000000000004</v>
      </c>
      <c r="M312" s="21">
        <v>17</v>
      </c>
      <c r="N312" s="21">
        <v>0.18</v>
      </c>
    </row>
    <row r="313" spans="1:14" ht="14.25" customHeight="1">
      <c r="A313" s="7">
        <v>410</v>
      </c>
      <c r="B313" s="9" t="s">
        <v>111</v>
      </c>
      <c r="C313" s="14" t="s">
        <v>112</v>
      </c>
      <c r="D313" s="7">
        <v>4.2</v>
      </c>
      <c r="E313" s="7">
        <v>4.8</v>
      </c>
      <c r="F313" s="7">
        <v>45.6</v>
      </c>
      <c r="G313" s="7">
        <v>248</v>
      </c>
      <c r="H313" s="7">
        <v>29</v>
      </c>
      <c r="I313" s="7">
        <v>10</v>
      </c>
      <c r="J313" s="7">
        <v>46</v>
      </c>
      <c r="K313" s="7">
        <v>0.79</v>
      </c>
      <c r="L313" s="7">
        <v>0.07</v>
      </c>
      <c r="M313" s="7">
        <v>0.26</v>
      </c>
      <c r="N313" s="7">
        <v>0.01</v>
      </c>
    </row>
    <row r="314" spans="1:14" ht="14.25" customHeight="1">
      <c r="A314" s="7"/>
      <c r="B314" s="18" t="s">
        <v>31</v>
      </c>
      <c r="C314" s="12"/>
      <c r="D314" s="20">
        <f aca="true" t="shared" si="58" ref="D314:N314">SUM(D312:D313)</f>
        <v>10.2</v>
      </c>
      <c r="E314" s="20">
        <f t="shared" si="58"/>
        <v>11.2</v>
      </c>
      <c r="F314" s="20">
        <f t="shared" si="58"/>
        <v>55</v>
      </c>
      <c r="G314" s="20">
        <f t="shared" si="58"/>
        <v>368</v>
      </c>
      <c r="H314" s="20">
        <f t="shared" si="58"/>
        <v>269</v>
      </c>
      <c r="I314" s="20">
        <f t="shared" si="58"/>
        <v>38</v>
      </c>
      <c r="J314" s="20">
        <f t="shared" si="58"/>
        <v>226</v>
      </c>
      <c r="K314" s="20">
        <f t="shared" si="58"/>
        <v>0.99</v>
      </c>
      <c r="L314" s="20">
        <f t="shared" si="58"/>
        <v>0.37000000000000005</v>
      </c>
      <c r="M314" s="20">
        <f t="shared" si="58"/>
        <v>17.26</v>
      </c>
      <c r="N314" s="20">
        <f t="shared" si="58"/>
        <v>0.19</v>
      </c>
    </row>
    <row r="315" spans="1:14" ht="14.25" customHeight="1">
      <c r="A315" s="7"/>
      <c r="B315" s="41" t="s">
        <v>46</v>
      </c>
      <c r="C315" s="12"/>
      <c r="D315" s="25">
        <f aca="true" t="shared" si="59" ref="D315:N315">D303+D310+D314</f>
        <v>57.150000000000006</v>
      </c>
      <c r="E315" s="25">
        <f t="shared" si="59"/>
        <v>53.10000000000001</v>
      </c>
      <c r="F315" s="25">
        <f t="shared" si="59"/>
        <v>218.7</v>
      </c>
      <c r="G315" s="25">
        <f t="shared" si="59"/>
        <v>1697</v>
      </c>
      <c r="H315" s="25">
        <f t="shared" si="59"/>
        <v>507.3</v>
      </c>
      <c r="I315" s="25">
        <f t="shared" si="59"/>
        <v>203.7</v>
      </c>
      <c r="J315" s="25">
        <f t="shared" si="59"/>
        <v>843.4</v>
      </c>
      <c r="K315" s="25">
        <f t="shared" si="59"/>
        <v>14.38</v>
      </c>
      <c r="L315" s="25">
        <f t="shared" si="59"/>
        <v>1.4200000000000002</v>
      </c>
      <c r="M315" s="25">
        <f t="shared" si="59"/>
        <v>66.8</v>
      </c>
      <c r="N315" s="25">
        <f t="shared" si="59"/>
        <v>0.318</v>
      </c>
    </row>
    <row r="316" spans="1:14" ht="14.25" customHeight="1">
      <c r="A316" s="7"/>
      <c r="B316" s="37" t="s">
        <v>172</v>
      </c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4.25" customHeight="1">
      <c r="A317" s="7"/>
      <c r="B317" s="10" t="s">
        <v>18</v>
      </c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4.25" customHeight="1">
      <c r="A318" s="7"/>
      <c r="B318" s="11" t="s">
        <v>19</v>
      </c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75" customHeight="1">
      <c r="A319" s="8" t="s">
        <v>173</v>
      </c>
      <c r="B319" s="13" t="s">
        <v>174</v>
      </c>
      <c r="C319" s="14" t="s">
        <v>175</v>
      </c>
      <c r="D319" s="21">
        <v>8.1</v>
      </c>
      <c r="E319" s="21">
        <v>6.1</v>
      </c>
      <c r="F319" s="21">
        <v>14.3</v>
      </c>
      <c r="G319" s="21">
        <v>145</v>
      </c>
      <c r="H319" s="21">
        <v>5.8</v>
      </c>
      <c r="I319" s="21">
        <v>9.5</v>
      </c>
      <c r="J319" s="21">
        <v>39.4</v>
      </c>
      <c r="K319" s="21">
        <v>0.65</v>
      </c>
      <c r="L319" s="21">
        <v>0.06</v>
      </c>
      <c r="M319" s="21">
        <v>0.5</v>
      </c>
      <c r="N319" s="21">
        <v>0</v>
      </c>
    </row>
    <row r="320" spans="1:14" ht="25.5" customHeight="1">
      <c r="A320" s="7">
        <v>182</v>
      </c>
      <c r="B320" s="9" t="s">
        <v>176</v>
      </c>
      <c r="C320" s="14" t="s">
        <v>85</v>
      </c>
      <c r="D320" s="7">
        <v>6.3</v>
      </c>
      <c r="E320" s="7">
        <v>8.7</v>
      </c>
      <c r="F320" s="7">
        <v>28.4</v>
      </c>
      <c r="G320" s="7">
        <v>217</v>
      </c>
      <c r="H320" s="7">
        <v>149</v>
      </c>
      <c r="I320" s="7">
        <v>48</v>
      </c>
      <c r="J320" s="7">
        <v>182</v>
      </c>
      <c r="K320" s="7">
        <v>1.03</v>
      </c>
      <c r="L320" s="7">
        <v>0.14</v>
      </c>
      <c r="M320" s="7">
        <v>1.44</v>
      </c>
      <c r="N320" s="7">
        <v>0.04</v>
      </c>
    </row>
    <row r="321" spans="1:14" ht="14.25" customHeight="1">
      <c r="A321" s="35"/>
      <c r="B321" s="15" t="s">
        <v>133</v>
      </c>
      <c r="C321" s="14" t="s">
        <v>25</v>
      </c>
      <c r="D321" s="21">
        <v>6</v>
      </c>
      <c r="E321" s="21">
        <v>3.5</v>
      </c>
      <c r="F321" s="21">
        <v>10.1</v>
      </c>
      <c r="G321" s="21">
        <v>96</v>
      </c>
      <c r="H321" s="21">
        <v>240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</row>
    <row r="322" spans="1:14" ht="14.25" customHeight="1">
      <c r="A322" s="21">
        <v>338</v>
      </c>
      <c r="B322" s="13" t="s">
        <v>105</v>
      </c>
      <c r="C322" s="14" t="s">
        <v>25</v>
      </c>
      <c r="D322" s="21">
        <v>0.8</v>
      </c>
      <c r="E322" s="21">
        <v>0.2</v>
      </c>
      <c r="F322" s="21">
        <v>7.5</v>
      </c>
      <c r="G322" s="21">
        <v>38</v>
      </c>
      <c r="H322" s="21">
        <v>35</v>
      </c>
      <c r="I322" s="21">
        <v>11</v>
      </c>
      <c r="J322" s="21">
        <v>17</v>
      </c>
      <c r="K322" s="21">
        <v>0.1</v>
      </c>
      <c r="L322" s="21">
        <v>0.06</v>
      </c>
      <c r="M322" s="21">
        <v>38</v>
      </c>
      <c r="N322" s="21">
        <v>0</v>
      </c>
    </row>
    <row r="323" spans="1:14" ht="14.25" customHeight="1">
      <c r="A323" s="21">
        <v>377</v>
      </c>
      <c r="B323" s="16" t="s">
        <v>54</v>
      </c>
      <c r="C323" s="14" t="s">
        <v>55</v>
      </c>
      <c r="D323" s="21">
        <v>0.30000000000000004</v>
      </c>
      <c r="E323" s="21">
        <v>0.1</v>
      </c>
      <c r="F323" s="21">
        <v>10.3</v>
      </c>
      <c r="G323" s="21">
        <v>44</v>
      </c>
      <c r="H323" s="21">
        <v>8</v>
      </c>
      <c r="I323" s="21">
        <v>5</v>
      </c>
      <c r="J323" s="21">
        <v>10</v>
      </c>
      <c r="K323" s="21">
        <v>0.9</v>
      </c>
      <c r="L323" s="21">
        <v>0</v>
      </c>
      <c r="M323" s="21">
        <v>2.9</v>
      </c>
      <c r="N323" s="21">
        <v>0</v>
      </c>
    </row>
    <row r="324" spans="1:14" ht="14.25" customHeight="1">
      <c r="A324" s="7"/>
      <c r="B324" s="9" t="s">
        <v>29</v>
      </c>
      <c r="C324" s="12" t="s">
        <v>30</v>
      </c>
      <c r="D324" s="7">
        <v>2.4</v>
      </c>
      <c r="E324" s="7">
        <v>0.6</v>
      </c>
      <c r="F324" s="7">
        <v>17.1</v>
      </c>
      <c r="G324" s="7">
        <v>84</v>
      </c>
      <c r="H324" s="7">
        <v>11.7</v>
      </c>
      <c r="I324" s="7">
        <v>10</v>
      </c>
      <c r="J324" s="7">
        <v>27</v>
      </c>
      <c r="K324" s="7">
        <v>0.6</v>
      </c>
      <c r="L324" s="7">
        <v>0.09</v>
      </c>
      <c r="M324" s="7">
        <v>0</v>
      </c>
      <c r="N324" s="7">
        <v>0</v>
      </c>
    </row>
    <row r="325" spans="1:14" ht="14.25" customHeight="1">
      <c r="A325" s="7"/>
      <c r="B325" s="18" t="s">
        <v>31</v>
      </c>
      <c r="C325" s="12"/>
      <c r="D325" s="20">
        <f aca="true" t="shared" si="60" ref="D325:N325">SUM(D319:D324)</f>
        <v>23.9</v>
      </c>
      <c r="E325" s="20">
        <f t="shared" si="60"/>
        <v>19.2</v>
      </c>
      <c r="F325" s="20">
        <f t="shared" si="60"/>
        <v>87.70000000000002</v>
      </c>
      <c r="G325" s="20">
        <f t="shared" si="60"/>
        <v>624</v>
      </c>
      <c r="H325" s="20">
        <f t="shared" si="60"/>
        <v>449.5</v>
      </c>
      <c r="I325" s="20">
        <f t="shared" si="60"/>
        <v>83.5</v>
      </c>
      <c r="J325" s="20">
        <f t="shared" si="60"/>
        <v>275.4</v>
      </c>
      <c r="K325" s="20">
        <f t="shared" si="60"/>
        <v>3.2800000000000002</v>
      </c>
      <c r="L325" s="20">
        <f t="shared" si="60"/>
        <v>0.35</v>
      </c>
      <c r="M325" s="20">
        <f t="shared" si="60"/>
        <v>42.839999999999996</v>
      </c>
      <c r="N325" s="20">
        <f t="shared" si="60"/>
        <v>0.04</v>
      </c>
    </row>
    <row r="326" spans="1:14" ht="14.25" customHeight="1">
      <c r="A326" s="7"/>
      <c r="B326" s="11" t="s">
        <v>32</v>
      </c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6.5" customHeight="1">
      <c r="A327" s="7">
        <v>102</v>
      </c>
      <c r="B327" s="30" t="s">
        <v>156</v>
      </c>
      <c r="C327" s="12" t="s">
        <v>92</v>
      </c>
      <c r="D327" s="7">
        <v>8.47</v>
      </c>
      <c r="E327" s="7">
        <v>3.3</v>
      </c>
      <c r="F327" s="7">
        <v>15.21</v>
      </c>
      <c r="G327" s="7">
        <v>143</v>
      </c>
      <c r="H327" s="7">
        <v>29</v>
      </c>
      <c r="I327" s="7">
        <v>35</v>
      </c>
      <c r="J327" s="7">
        <v>87</v>
      </c>
      <c r="K327" s="7">
        <v>2.02</v>
      </c>
      <c r="L327" s="7">
        <v>0.23</v>
      </c>
      <c r="M327" s="7">
        <v>5.83</v>
      </c>
      <c r="N327" s="7">
        <v>0.01</v>
      </c>
    </row>
    <row r="328" spans="1:14" ht="12.75" customHeight="1">
      <c r="A328" s="21">
        <v>260</v>
      </c>
      <c r="B328" s="30" t="s">
        <v>35</v>
      </c>
      <c r="C328" s="14" t="s">
        <v>36</v>
      </c>
      <c r="D328" s="21">
        <v>8.3</v>
      </c>
      <c r="E328" s="21">
        <v>7.94</v>
      </c>
      <c r="F328" s="21">
        <v>3.2</v>
      </c>
      <c r="G328" s="21">
        <v>117</v>
      </c>
      <c r="H328" s="21">
        <v>14.6</v>
      </c>
      <c r="I328" s="21">
        <v>14.3</v>
      </c>
      <c r="J328" s="21">
        <v>102.1</v>
      </c>
      <c r="K328" s="21">
        <v>0.95</v>
      </c>
      <c r="L328" s="21">
        <v>0.05</v>
      </c>
      <c r="M328" s="21">
        <v>0.5</v>
      </c>
      <c r="N328" s="21">
        <v>0.01</v>
      </c>
    </row>
    <row r="329" spans="1:14" ht="14.25" customHeight="1">
      <c r="A329" s="21">
        <v>309</v>
      </c>
      <c r="B329" s="13" t="s">
        <v>66</v>
      </c>
      <c r="C329" s="14" t="s">
        <v>23</v>
      </c>
      <c r="D329" s="21">
        <v>5.5</v>
      </c>
      <c r="E329" s="21">
        <v>4.2</v>
      </c>
      <c r="F329" s="21">
        <v>28.5</v>
      </c>
      <c r="G329" s="21">
        <v>183</v>
      </c>
      <c r="H329" s="21">
        <v>6</v>
      </c>
      <c r="I329" s="21">
        <v>8</v>
      </c>
      <c r="J329" s="21">
        <v>36</v>
      </c>
      <c r="K329" s="21">
        <v>0.77</v>
      </c>
      <c r="L329" s="21">
        <v>0.06</v>
      </c>
      <c r="M329" s="21">
        <v>0</v>
      </c>
      <c r="N329" s="21">
        <v>0.02</v>
      </c>
    </row>
    <row r="330" spans="1:14" ht="14.25" customHeight="1">
      <c r="A330" s="7">
        <v>349</v>
      </c>
      <c r="B330" s="22" t="s">
        <v>38</v>
      </c>
      <c r="C330" s="12" t="s">
        <v>28</v>
      </c>
      <c r="D330" s="7">
        <v>0.6000000000000001</v>
      </c>
      <c r="E330" s="7">
        <v>0</v>
      </c>
      <c r="F330" s="7">
        <v>20.9</v>
      </c>
      <c r="G330" s="7">
        <v>83</v>
      </c>
      <c r="H330" s="7">
        <v>23</v>
      </c>
      <c r="I330" s="7">
        <v>18</v>
      </c>
      <c r="J330" s="7">
        <v>38</v>
      </c>
      <c r="K330" s="7">
        <v>0.6000000000000001</v>
      </c>
      <c r="L330" s="7">
        <v>0.01</v>
      </c>
      <c r="M330" s="7">
        <v>1.09</v>
      </c>
      <c r="N330" s="7">
        <v>0.2</v>
      </c>
    </row>
    <row r="331" spans="1:14" ht="27" customHeight="1">
      <c r="A331" s="7"/>
      <c r="B331" s="17" t="s">
        <v>39</v>
      </c>
      <c r="C331" s="12" t="s">
        <v>62</v>
      </c>
      <c r="D331" s="7">
        <v>4.5</v>
      </c>
      <c r="E331" s="23">
        <v>0.9</v>
      </c>
      <c r="F331" s="7">
        <v>30</v>
      </c>
      <c r="G331" s="7">
        <v>147</v>
      </c>
      <c r="H331" s="7">
        <v>32.7</v>
      </c>
      <c r="I331" s="7">
        <v>24</v>
      </c>
      <c r="J331" s="7">
        <v>72</v>
      </c>
      <c r="K331" s="7">
        <v>1.77</v>
      </c>
      <c r="L331" s="7">
        <v>0.19</v>
      </c>
      <c r="M331" s="7">
        <v>0</v>
      </c>
      <c r="N331" s="7">
        <v>0</v>
      </c>
    </row>
    <row r="332" spans="1:14" ht="14.25" customHeight="1">
      <c r="A332" s="7"/>
      <c r="B332" s="18" t="s">
        <v>31</v>
      </c>
      <c r="C332" s="12"/>
      <c r="D332" s="20">
        <f aca="true" t="shared" si="61" ref="D332:N332">SUM(D327:D331)</f>
        <v>27.370000000000005</v>
      </c>
      <c r="E332" s="20">
        <f t="shared" si="61"/>
        <v>16.34</v>
      </c>
      <c r="F332" s="20">
        <f t="shared" si="61"/>
        <v>97.81</v>
      </c>
      <c r="G332" s="20">
        <f t="shared" si="61"/>
        <v>673</v>
      </c>
      <c r="H332" s="20">
        <f t="shared" si="61"/>
        <v>105.3</v>
      </c>
      <c r="I332" s="20">
        <f t="shared" si="61"/>
        <v>99.3</v>
      </c>
      <c r="J332" s="20">
        <f t="shared" si="61"/>
        <v>335.1</v>
      </c>
      <c r="K332" s="20">
        <f t="shared" si="61"/>
        <v>6.109999999999999</v>
      </c>
      <c r="L332" s="20">
        <f t="shared" si="61"/>
        <v>0.54</v>
      </c>
      <c r="M332" s="20">
        <f t="shared" si="61"/>
        <v>7.42</v>
      </c>
      <c r="N332" s="20">
        <f t="shared" si="61"/>
        <v>0.24000000000000002</v>
      </c>
    </row>
    <row r="333" spans="1:14" ht="14.25" customHeight="1">
      <c r="A333" s="7"/>
      <c r="B333" s="11" t="s">
        <v>41</v>
      </c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4.25" customHeight="1">
      <c r="A334" s="7">
        <v>386</v>
      </c>
      <c r="B334" s="17" t="s">
        <v>97</v>
      </c>
      <c r="C334" s="12" t="s">
        <v>28</v>
      </c>
      <c r="D334" s="7">
        <v>5.6</v>
      </c>
      <c r="E334" s="7">
        <v>5</v>
      </c>
      <c r="F334" s="7">
        <v>22</v>
      </c>
      <c r="G334" s="7">
        <v>156</v>
      </c>
      <c r="H334" s="7">
        <v>242</v>
      </c>
      <c r="I334" s="7">
        <v>30</v>
      </c>
      <c r="J334" s="7">
        <v>188</v>
      </c>
      <c r="K334" s="7">
        <v>0.2</v>
      </c>
      <c r="L334" s="7">
        <v>0.06</v>
      </c>
      <c r="M334" s="7">
        <v>1.8</v>
      </c>
      <c r="N334" s="7">
        <v>0.04</v>
      </c>
    </row>
    <row r="335" spans="1:14" ht="14.25" customHeight="1">
      <c r="A335" s="21" t="s">
        <v>98</v>
      </c>
      <c r="B335" s="13" t="s">
        <v>99</v>
      </c>
      <c r="C335" s="14" t="s">
        <v>76</v>
      </c>
      <c r="D335" s="21">
        <v>11.8</v>
      </c>
      <c r="E335" s="21">
        <v>6.3</v>
      </c>
      <c r="F335" s="21">
        <v>22.1</v>
      </c>
      <c r="G335" s="21">
        <v>206</v>
      </c>
      <c r="H335" s="21">
        <v>68</v>
      </c>
      <c r="I335" s="21">
        <v>14</v>
      </c>
      <c r="J335" s="21">
        <v>96</v>
      </c>
      <c r="K335" s="21">
        <v>0.51</v>
      </c>
      <c r="L335" s="21">
        <v>0.05</v>
      </c>
      <c r="M335" s="21">
        <v>0.07</v>
      </c>
      <c r="N335" s="21">
        <v>0.02</v>
      </c>
    </row>
    <row r="336" spans="1:14" ht="14.25" customHeight="1">
      <c r="A336" s="7"/>
      <c r="B336" s="18" t="s">
        <v>31</v>
      </c>
      <c r="C336" s="12"/>
      <c r="D336" s="20">
        <f aca="true" t="shared" si="62" ref="D336:N336">SUM(D334:D335)</f>
        <v>17.4</v>
      </c>
      <c r="E336" s="20">
        <f t="shared" si="62"/>
        <v>11.3</v>
      </c>
      <c r="F336" s="20">
        <f t="shared" si="62"/>
        <v>44.1</v>
      </c>
      <c r="G336" s="20">
        <f t="shared" si="62"/>
        <v>362</v>
      </c>
      <c r="H336" s="20">
        <f t="shared" si="62"/>
        <v>310</v>
      </c>
      <c r="I336" s="20">
        <f t="shared" si="62"/>
        <v>44</v>
      </c>
      <c r="J336" s="20">
        <f t="shared" si="62"/>
        <v>284</v>
      </c>
      <c r="K336" s="20">
        <f t="shared" si="62"/>
        <v>0.71</v>
      </c>
      <c r="L336" s="20">
        <f t="shared" si="62"/>
        <v>0.11</v>
      </c>
      <c r="M336" s="20">
        <f t="shared" si="62"/>
        <v>1.87</v>
      </c>
      <c r="N336" s="20">
        <f t="shared" si="62"/>
        <v>0.06</v>
      </c>
    </row>
    <row r="337" spans="1:14" ht="14.25" customHeight="1">
      <c r="A337" s="7"/>
      <c r="B337" s="31" t="s">
        <v>46</v>
      </c>
      <c r="C337" s="43"/>
      <c r="D337" s="25">
        <f aca="true" t="shared" si="63" ref="D337:N337">D325+D332+D336</f>
        <v>68.67</v>
      </c>
      <c r="E337" s="25">
        <f t="shared" si="63"/>
        <v>46.84</v>
      </c>
      <c r="F337" s="25">
        <f t="shared" si="63"/>
        <v>229.61</v>
      </c>
      <c r="G337" s="25">
        <f t="shared" si="63"/>
        <v>1659</v>
      </c>
      <c r="H337" s="25">
        <f t="shared" si="63"/>
        <v>864.8</v>
      </c>
      <c r="I337" s="25">
        <f t="shared" si="63"/>
        <v>226.8</v>
      </c>
      <c r="J337" s="25">
        <f t="shared" si="63"/>
        <v>894.5</v>
      </c>
      <c r="K337" s="25">
        <f t="shared" si="63"/>
        <v>10.100000000000001</v>
      </c>
      <c r="L337" s="25">
        <f t="shared" si="63"/>
        <v>1</v>
      </c>
      <c r="M337" s="25">
        <f t="shared" si="63"/>
        <v>52.129999999999995</v>
      </c>
      <c r="N337" s="25">
        <f t="shared" si="63"/>
        <v>0.34</v>
      </c>
    </row>
    <row r="338" spans="1:14" ht="14.25" customHeight="1">
      <c r="A338" s="7"/>
      <c r="B338" s="10" t="s">
        <v>47</v>
      </c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4.25" customHeight="1">
      <c r="A339" s="7"/>
      <c r="B339" s="11" t="s">
        <v>19</v>
      </c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4.25" customHeight="1">
      <c r="A340" s="21">
        <v>271</v>
      </c>
      <c r="B340" s="13" t="s">
        <v>160</v>
      </c>
      <c r="C340" s="14" t="s">
        <v>36</v>
      </c>
      <c r="D340" s="21">
        <v>13</v>
      </c>
      <c r="E340" s="21">
        <v>10</v>
      </c>
      <c r="F340" s="21">
        <v>10</v>
      </c>
      <c r="G340" s="21">
        <v>191</v>
      </c>
      <c r="H340" s="21">
        <v>7</v>
      </c>
      <c r="I340" s="21">
        <v>6</v>
      </c>
      <c r="J340" s="21">
        <v>15</v>
      </c>
      <c r="K340" s="21">
        <v>0.45</v>
      </c>
      <c r="L340" s="21">
        <v>0.03</v>
      </c>
      <c r="M340" s="21">
        <v>0.23</v>
      </c>
      <c r="N340" s="21">
        <v>0</v>
      </c>
    </row>
    <row r="341" spans="1:14" ht="14.25" customHeight="1">
      <c r="A341" s="7">
        <v>312</v>
      </c>
      <c r="B341" s="9" t="s">
        <v>77</v>
      </c>
      <c r="C341" s="12" t="s">
        <v>23</v>
      </c>
      <c r="D341" s="7">
        <v>3.1</v>
      </c>
      <c r="E341" s="7">
        <v>5.4</v>
      </c>
      <c r="F341" s="7">
        <v>12.1</v>
      </c>
      <c r="G341" s="7">
        <v>138</v>
      </c>
      <c r="H341" s="7">
        <v>37</v>
      </c>
      <c r="I341" s="7">
        <v>28</v>
      </c>
      <c r="J341" s="7">
        <v>82</v>
      </c>
      <c r="K341" s="7">
        <v>0.99</v>
      </c>
      <c r="L341" s="7">
        <v>0.14</v>
      </c>
      <c r="M341" s="7">
        <v>5.18</v>
      </c>
      <c r="N341" s="7">
        <v>0.03</v>
      </c>
    </row>
    <row r="342" spans="1:14" ht="14.25" customHeight="1">
      <c r="A342" s="7">
        <v>338</v>
      </c>
      <c r="B342" s="15" t="s">
        <v>52</v>
      </c>
      <c r="C342" s="14" t="s">
        <v>53</v>
      </c>
      <c r="D342" s="7">
        <v>0.5</v>
      </c>
      <c r="E342" s="7">
        <v>0.5</v>
      </c>
      <c r="F342" s="7">
        <v>11.7</v>
      </c>
      <c r="G342" s="7">
        <v>57</v>
      </c>
      <c r="H342" s="7">
        <v>19</v>
      </c>
      <c r="I342" s="7">
        <v>11</v>
      </c>
      <c r="J342" s="7">
        <v>14</v>
      </c>
      <c r="K342" s="7">
        <v>2.7</v>
      </c>
      <c r="L342" s="7">
        <v>0.04</v>
      </c>
      <c r="M342" s="7">
        <v>12</v>
      </c>
      <c r="N342" s="7">
        <v>0</v>
      </c>
    </row>
    <row r="343" spans="1:14" ht="14.25" customHeight="1">
      <c r="A343" s="21" t="s">
        <v>81</v>
      </c>
      <c r="B343" s="13" t="s">
        <v>140</v>
      </c>
      <c r="C343" s="14" t="s">
        <v>28</v>
      </c>
      <c r="D343" s="21">
        <v>0.2</v>
      </c>
      <c r="E343" s="21">
        <v>0.1</v>
      </c>
      <c r="F343" s="21">
        <v>17</v>
      </c>
      <c r="G343" s="21">
        <v>70</v>
      </c>
      <c r="H343" s="21">
        <v>12</v>
      </c>
      <c r="I343" s="21">
        <v>8</v>
      </c>
      <c r="J343" s="21">
        <v>9</v>
      </c>
      <c r="K343" s="21">
        <v>0.2</v>
      </c>
      <c r="L343" s="21">
        <v>0.01</v>
      </c>
      <c r="M343" s="21">
        <v>4.5</v>
      </c>
      <c r="N343" s="21">
        <v>0</v>
      </c>
    </row>
    <row r="344" spans="1:14" ht="14.25" customHeight="1">
      <c r="A344" s="7"/>
      <c r="B344" s="9" t="s">
        <v>29</v>
      </c>
      <c r="C344" s="12" t="s">
        <v>163</v>
      </c>
      <c r="D344" s="7">
        <v>1.6</v>
      </c>
      <c r="E344" s="7">
        <v>0.4</v>
      </c>
      <c r="F344" s="7">
        <v>11.4</v>
      </c>
      <c r="G344" s="7">
        <v>56</v>
      </c>
      <c r="H344" s="7">
        <v>7.8</v>
      </c>
      <c r="I344" s="7">
        <v>6.6</v>
      </c>
      <c r="J344" s="7">
        <v>18</v>
      </c>
      <c r="K344" s="7">
        <v>0.4</v>
      </c>
      <c r="L344" s="7">
        <v>0.07</v>
      </c>
      <c r="M344" s="7">
        <v>0</v>
      </c>
      <c r="N344" s="7">
        <v>0</v>
      </c>
    </row>
    <row r="345" spans="1:14" ht="14.25" customHeight="1">
      <c r="A345" s="7"/>
      <c r="B345" s="18" t="s">
        <v>31</v>
      </c>
      <c r="C345" s="12"/>
      <c r="D345" s="20">
        <f aca="true" t="shared" si="64" ref="D345:N345">SUM(D340:D344)</f>
        <v>18.400000000000002</v>
      </c>
      <c r="E345" s="20">
        <f t="shared" si="64"/>
        <v>16.4</v>
      </c>
      <c r="F345" s="20">
        <f t="shared" si="64"/>
        <v>62.199999999999996</v>
      </c>
      <c r="G345" s="20">
        <f t="shared" si="64"/>
        <v>512</v>
      </c>
      <c r="H345" s="20">
        <f t="shared" si="64"/>
        <v>82.8</v>
      </c>
      <c r="I345" s="20">
        <f t="shared" si="64"/>
        <v>59.6</v>
      </c>
      <c r="J345" s="20">
        <f t="shared" si="64"/>
        <v>138</v>
      </c>
      <c r="K345" s="20">
        <f t="shared" si="64"/>
        <v>4.740000000000001</v>
      </c>
      <c r="L345" s="20">
        <f t="shared" si="64"/>
        <v>0.29000000000000004</v>
      </c>
      <c r="M345" s="20">
        <f t="shared" si="64"/>
        <v>21.91</v>
      </c>
      <c r="N345" s="20">
        <f t="shared" si="64"/>
        <v>0.03</v>
      </c>
    </row>
    <row r="346" spans="1:14" ht="14.25" customHeight="1">
      <c r="A346" s="7"/>
      <c r="B346" s="11" t="s">
        <v>32</v>
      </c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4.25" customHeight="1">
      <c r="A347" s="21">
        <v>99</v>
      </c>
      <c r="B347" s="15" t="s">
        <v>127</v>
      </c>
      <c r="C347" s="14" t="s">
        <v>92</v>
      </c>
      <c r="D347" s="21">
        <v>4.7</v>
      </c>
      <c r="E347" s="21">
        <v>5.4</v>
      </c>
      <c r="F347" s="21">
        <v>9.3</v>
      </c>
      <c r="G347" s="21">
        <v>111</v>
      </c>
      <c r="H347" s="21">
        <v>22</v>
      </c>
      <c r="I347" s="21">
        <v>21</v>
      </c>
      <c r="J347" s="21">
        <v>51</v>
      </c>
      <c r="K347" s="21">
        <v>0.77</v>
      </c>
      <c r="L347" s="21">
        <v>0.07</v>
      </c>
      <c r="M347" s="21">
        <v>12.75</v>
      </c>
      <c r="N347" s="21">
        <v>0</v>
      </c>
    </row>
    <row r="348" spans="1:14" ht="14.25" customHeight="1">
      <c r="A348" s="21" t="s">
        <v>74</v>
      </c>
      <c r="B348" s="13" t="s">
        <v>75</v>
      </c>
      <c r="C348" s="14" t="s">
        <v>177</v>
      </c>
      <c r="D348" s="21">
        <v>11</v>
      </c>
      <c r="E348" s="21">
        <v>4.9</v>
      </c>
      <c r="F348" s="21">
        <v>3.7</v>
      </c>
      <c r="G348" s="21">
        <v>102</v>
      </c>
      <c r="H348" s="21">
        <v>14</v>
      </c>
      <c r="I348" s="21">
        <v>18</v>
      </c>
      <c r="J348" s="21">
        <v>113</v>
      </c>
      <c r="K348" s="21">
        <v>0.44</v>
      </c>
      <c r="L348" s="21">
        <v>0.07</v>
      </c>
      <c r="M348" s="21">
        <v>0.56</v>
      </c>
      <c r="N348" s="21">
        <v>0.01</v>
      </c>
    </row>
    <row r="349" spans="1:14" ht="14.25" customHeight="1">
      <c r="A349" s="21">
        <v>304</v>
      </c>
      <c r="B349" s="13" t="s">
        <v>60</v>
      </c>
      <c r="C349" s="14" t="s">
        <v>23</v>
      </c>
      <c r="D349" s="21">
        <v>3.7</v>
      </c>
      <c r="E349" s="21">
        <v>6.3</v>
      </c>
      <c r="F349" s="21">
        <v>28.5</v>
      </c>
      <c r="G349" s="21">
        <v>216</v>
      </c>
      <c r="H349" s="21">
        <v>1</v>
      </c>
      <c r="I349" s="21">
        <v>19</v>
      </c>
      <c r="J349" s="21">
        <v>62</v>
      </c>
      <c r="K349" s="21">
        <v>0.52</v>
      </c>
      <c r="L349" s="21">
        <v>0.03</v>
      </c>
      <c r="M349" s="21">
        <v>0</v>
      </c>
      <c r="N349" s="21">
        <v>0.03</v>
      </c>
    </row>
    <row r="350" spans="1:14" ht="14.25" customHeight="1">
      <c r="A350" s="7">
        <v>376</v>
      </c>
      <c r="B350" s="13" t="s">
        <v>78</v>
      </c>
      <c r="C350" s="12" t="s">
        <v>28</v>
      </c>
      <c r="D350" s="7">
        <v>0.2</v>
      </c>
      <c r="E350" s="7">
        <v>0.1</v>
      </c>
      <c r="F350" s="7">
        <v>10.1</v>
      </c>
      <c r="G350" s="7">
        <v>41</v>
      </c>
      <c r="H350" s="7">
        <v>5</v>
      </c>
      <c r="I350" s="7">
        <v>4</v>
      </c>
      <c r="J350" s="7">
        <v>8</v>
      </c>
      <c r="K350" s="7">
        <v>0.85</v>
      </c>
      <c r="L350" s="7">
        <v>0</v>
      </c>
      <c r="M350" s="7">
        <v>0.1</v>
      </c>
      <c r="N350" s="7">
        <v>0</v>
      </c>
    </row>
    <row r="351" spans="1:14" ht="27" customHeight="1">
      <c r="A351" s="7"/>
      <c r="B351" s="17" t="s">
        <v>39</v>
      </c>
      <c r="C351" s="12" t="s">
        <v>62</v>
      </c>
      <c r="D351" s="7">
        <v>4.5</v>
      </c>
      <c r="E351" s="23">
        <v>0.9</v>
      </c>
      <c r="F351" s="7">
        <v>30</v>
      </c>
      <c r="G351" s="7">
        <v>147</v>
      </c>
      <c r="H351" s="7">
        <v>32.7</v>
      </c>
      <c r="I351" s="7">
        <v>24</v>
      </c>
      <c r="J351" s="7">
        <v>72</v>
      </c>
      <c r="K351" s="7">
        <v>1.77</v>
      </c>
      <c r="L351" s="7">
        <v>0.19</v>
      </c>
      <c r="M351" s="7">
        <v>0</v>
      </c>
      <c r="N351" s="7">
        <v>0</v>
      </c>
    </row>
    <row r="352" spans="1:14" ht="14.25" customHeight="1">
      <c r="A352" s="7"/>
      <c r="B352" s="18" t="s">
        <v>31</v>
      </c>
      <c r="C352" s="12"/>
      <c r="D352" s="20">
        <f aca="true" t="shared" si="65" ref="D352:N352">SUM(D347:D351)</f>
        <v>24.099999999999998</v>
      </c>
      <c r="E352" s="20">
        <f t="shared" si="65"/>
        <v>17.6</v>
      </c>
      <c r="F352" s="20">
        <f t="shared" si="65"/>
        <v>81.6</v>
      </c>
      <c r="G352" s="20">
        <f t="shared" si="65"/>
        <v>617</v>
      </c>
      <c r="H352" s="20">
        <f t="shared" si="65"/>
        <v>74.7</v>
      </c>
      <c r="I352" s="20">
        <f t="shared" si="65"/>
        <v>86</v>
      </c>
      <c r="J352" s="20">
        <f t="shared" si="65"/>
        <v>306</v>
      </c>
      <c r="K352" s="20">
        <f t="shared" si="65"/>
        <v>4.35</v>
      </c>
      <c r="L352" s="20">
        <f t="shared" si="65"/>
        <v>0.36</v>
      </c>
      <c r="M352" s="20">
        <f t="shared" si="65"/>
        <v>13.41</v>
      </c>
      <c r="N352" s="20">
        <f t="shared" si="65"/>
        <v>0.04</v>
      </c>
    </row>
    <row r="353" spans="1:14" ht="14.25" customHeight="1">
      <c r="A353" s="7"/>
      <c r="B353" s="11" t="s">
        <v>41</v>
      </c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4.25" customHeight="1">
      <c r="A354" s="7"/>
      <c r="B354" s="5" t="s">
        <v>42</v>
      </c>
      <c r="C354" s="12" t="s">
        <v>28</v>
      </c>
      <c r="D354" s="7">
        <v>6</v>
      </c>
      <c r="E354" s="7">
        <v>6.4</v>
      </c>
      <c r="F354" s="7">
        <v>9.4</v>
      </c>
      <c r="G354" s="7">
        <v>120</v>
      </c>
      <c r="H354" s="7">
        <v>240</v>
      </c>
      <c r="I354" s="7">
        <v>28</v>
      </c>
      <c r="J354" s="7">
        <v>180</v>
      </c>
      <c r="K354" s="7">
        <v>0.2</v>
      </c>
      <c r="L354" s="7">
        <v>0.30000000000000004</v>
      </c>
      <c r="M354" s="7">
        <v>17</v>
      </c>
      <c r="N354" s="7">
        <v>0.18</v>
      </c>
    </row>
    <row r="355" spans="1:14" ht="14.25" customHeight="1">
      <c r="A355" s="7" t="s">
        <v>43</v>
      </c>
      <c r="B355" s="9" t="s">
        <v>44</v>
      </c>
      <c r="C355" s="14" t="s">
        <v>45</v>
      </c>
      <c r="D355" s="7">
        <v>4</v>
      </c>
      <c r="E355" s="7">
        <v>4.5</v>
      </c>
      <c r="F355" s="7">
        <v>21.8</v>
      </c>
      <c r="G355" s="7">
        <v>162</v>
      </c>
      <c r="H355" s="7">
        <v>17</v>
      </c>
      <c r="I355" s="7">
        <v>7</v>
      </c>
      <c r="J355" s="7">
        <v>34</v>
      </c>
      <c r="K355" s="7">
        <v>0.4</v>
      </c>
      <c r="L355" s="7">
        <v>0.07</v>
      </c>
      <c r="M355" s="7">
        <v>0.05</v>
      </c>
      <c r="N355" s="7">
        <v>0.03</v>
      </c>
    </row>
    <row r="356" spans="1:14" ht="14.25" customHeight="1">
      <c r="A356" s="7"/>
      <c r="B356" s="18" t="s">
        <v>31</v>
      </c>
      <c r="C356" s="12"/>
      <c r="D356" s="20">
        <f aca="true" t="shared" si="66" ref="D356:N356">SUM(D354:D355)</f>
        <v>10</v>
      </c>
      <c r="E356" s="20">
        <f t="shared" si="66"/>
        <v>10.9</v>
      </c>
      <c r="F356" s="20">
        <f t="shared" si="66"/>
        <v>31.200000000000003</v>
      </c>
      <c r="G356" s="20">
        <f t="shared" si="66"/>
        <v>282</v>
      </c>
      <c r="H356" s="20">
        <f t="shared" si="66"/>
        <v>257</v>
      </c>
      <c r="I356" s="20">
        <f t="shared" si="66"/>
        <v>35</v>
      </c>
      <c r="J356" s="20">
        <f t="shared" si="66"/>
        <v>214</v>
      </c>
      <c r="K356" s="20">
        <f t="shared" si="66"/>
        <v>0.6000000000000001</v>
      </c>
      <c r="L356" s="20">
        <f t="shared" si="66"/>
        <v>0.37000000000000005</v>
      </c>
      <c r="M356" s="20">
        <f t="shared" si="66"/>
        <v>17.05</v>
      </c>
      <c r="N356" s="20">
        <f t="shared" si="66"/>
        <v>0.21</v>
      </c>
    </row>
    <row r="357" spans="1:14" ht="14.25" customHeight="1">
      <c r="A357" s="7"/>
      <c r="B357" s="31" t="s">
        <v>46</v>
      </c>
      <c r="C357" s="43"/>
      <c r="D357" s="25">
        <f aca="true" t="shared" si="67" ref="D357:N357">D345+D352+D356</f>
        <v>52.5</v>
      </c>
      <c r="E357" s="25">
        <f t="shared" si="67"/>
        <v>44.9</v>
      </c>
      <c r="F357" s="25">
        <f t="shared" si="67"/>
        <v>175</v>
      </c>
      <c r="G357" s="25">
        <f t="shared" si="67"/>
        <v>1411</v>
      </c>
      <c r="H357" s="25">
        <f t="shared" si="67"/>
        <v>414.5</v>
      </c>
      <c r="I357" s="25">
        <f t="shared" si="67"/>
        <v>180.6</v>
      </c>
      <c r="J357" s="25">
        <f t="shared" si="67"/>
        <v>658</v>
      </c>
      <c r="K357" s="25">
        <f t="shared" si="67"/>
        <v>9.69</v>
      </c>
      <c r="L357" s="25">
        <f t="shared" si="67"/>
        <v>1.02</v>
      </c>
      <c r="M357" s="25">
        <f t="shared" si="67"/>
        <v>52.370000000000005</v>
      </c>
      <c r="N357" s="25">
        <f t="shared" si="67"/>
        <v>0.28</v>
      </c>
    </row>
    <row r="358" spans="1:14" ht="14.25" customHeight="1">
      <c r="A358" s="7"/>
      <c r="B358" s="10" t="s">
        <v>64</v>
      </c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4.25" customHeight="1">
      <c r="A359" s="7"/>
      <c r="B359" s="11" t="s">
        <v>19</v>
      </c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75" customHeight="1">
      <c r="A360" s="21">
        <v>223</v>
      </c>
      <c r="B360" s="13" t="s">
        <v>50</v>
      </c>
      <c r="C360" s="14" t="s">
        <v>51</v>
      </c>
      <c r="D360" s="21">
        <v>23.6</v>
      </c>
      <c r="E360" s="7">
        <v>17.5</v>
      </c>
      <c r="F360" s="7">
        <v>45.3</v>
      </c>
      <c r="G360" s="7">
        <v>341</v>
      </c>
      <c r="H360" s="7">
        <v>391</v>
      </c>
      <c r="I360" s="7">
        <v>35</v>
      </c>
      <c r="J360" s="7">
        <v>308</v>
      </c>
      <c r="K360" s="7">
        <v>1.3</v>
      </c>
      <c r="L360" s="7">
        <v>0.07</v>
      </c>
      <c r="M360" s="7">
        <v>0.8</v>
      </c>
      <c r="N360" s="7">
        <v>0.05</v>
      </c>
    </row>
    <row r="361" spans="1:14" ht="15" customHeight="1">
      <c r="A361" s="7"/>
      <c r="B361" s="13" t="s">
        <v>178</v>
      </c>
      <c r="C361" s="12" t="s">
        <v>112</v>
      </c>
      <c r="D361" s="7">
        <v>8.4</v>
      </c>
      <c r="E361" s="7">
        <v>5.6</v>
      </c>
      <c r="F361" s="7">
        <v>77</v>
      </c>
      <c r="G361" s="7">
        <v>252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</row>
    <row r="362" spans="1:14" ht="14.25" customHeight="1">
      <c r="A362" s="21" t="s">
        <v>26</v>
      </c>
      <c r="B362" s="16" t="s">
        <v>27</v>
      </c>
      <c r="C362" s="14" t="s">
        <v>28</v>
      </c>
      <c r="D362" s="21">
        <v>2.3</v>
      </c>
      <c r="E362" s="21">
        <v>1.8</v>
      </c>
      <c r="F362" s="21">
        <v>25</v>
      </c>
      <c r="G362" s="21">
        <v>125</v>
      </c>
      <c r="H362" s="21">
        <v>61</v>
      </c>
      <c r="I362" s="21">
        <v>7</v>
      </c>
      <c r="J362" s="21">
        <v>45</v>
      </c>
      <c r="K362" s="21">
        <v>0.1</v>
      </c>
      <c r="L362" s="21">
        <v>0.24</v>
      </c>
      <c r="M362" s="21">
        <v>0.65</v>
      </c>
      <c r="N362" s="21">
        <v>0.01</v>
      </c>
    </row>
    <row r="363" spans="1:14" ht="14.25" customHeight="1">
      <c r="A363" s="7"/>
      <c r="B363" s="9" t="s">
        <v>29</v>
      </c>
      <c r="C363" s="12" t="s">
        <v>30</v>
      </c>
      <c r="D363" s="7">
        <v>2.4</v>
      </c>
      <c r="E363" s="7">
        <v>0.6</v>
      </c>
      <c r="F363" s="7">
        <v>17.1</v>
      </c>
      <c r="G363" s="7">
        <v>84</v>
      </c>
      <c r="H363" s="7">
        <v>11.7</v>
      </c>
      <c r="I363" s="7">
        <v>10</v>
      </c>
      <c r="J363" s="7">
        <v>27</v>
      </c>
      <c r="K363" s="7">
        <v>0.6</v>
      </c>
      <c r="L363" s="7">
        <v>0.09</v>
      </c>
      <c r="M363" s="7">
        <v>0</v>
      </c>
      <c r="N363" s="7">
        <v>0</v>
      </c>
    </row>
    <row r="364" spans="1:14" ht="14.25" customHeight="1">
      <c r="A364" s="7"/>
      <c r="B364" s="18" t="s">
        <v>31</v>
      </c>
      <c r="C364" s="12"/>
      <c r="D364" s="20">
        <f aca="true" t="shared" si="68" ref="D364:N364">SUM(D360:D363)</f>
        <v>36.699999999999996</v>
      </c>
      <c r="E364" s="20">
        <f t="shared" si="68"/>
        <v>25.500000000000004</v>
      </c>
      <c r="F364" s="20">
        <f t="shared" si="68"/>
        <v>164.4</v>
      </c>
      <c r="G364" s="20">
        <f t="shared" si="68"/>
        <v>802</v>
      </c>
      <c r="H364" s="20">
        <f t="shared" si="68"/>
        <v>463.7</v>
      </c>
      <c r="I364" s="20">
        <f t="shared" si="68"/>
        <v>52</v>
      </c>
      <c r="J364" s="20">
        <f t="shared" si="68"/>
        <v>380</v>
      </c>
      <c r="K364" s="20">
        <f t="shared" si="68"/>
        <v>2</v>
      </c>
      <c r="L364" s="20">
        <f t="shared" si="68"/>
        <v>0.4</v>
      </c>
      <c r="M364" s="20">
        <f t="shared" si="68"/>
        <v>1.4500000000000002</v>
      </c>
      <c r="N364" s="20">
        <f t="shared" si="68"/>
        <v>0.060000000000000005</v>
      </c>
    </row>
    <row r="365" spans="1:14" ht="14.25" customHeight="1">
      <c r="A365" s="7"/>
      <c r="B365" s="11" t="s">
        <v>32</v>
      </c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3.5" customHeight="1">
      <c r="A366" s="7">
        <v>120</v>
      </c>
      <c r="B366" s="30" t="s">
        <v>179</v>
      </c>
      <c r="C366" s="14" t="s">
        <v>73</v>
      </c>
      <c r="D366" s="7">
        <v>5.7</v>
      </c>
      <c r="E366" s="7">
        <v>5.6</v>
      </c>
      <c r="F366" s="7">
        <v>21.1</v>
      </c>
      <c r="G366" s="7">
        <v>160</v>
      </c>
      <c r="H366" s="7">
        <v>146</v>
      </c>
      <c r="I366" s="7">
        <v>20</v>
      </c>
      <c r="J366" s="7">
        <v>124</v>
      </c>
      <c r="K366" s="7">
        <v>0.42</v>
      </c>
      <c r="L366" s="7">
        <v>0.08</v>
      </c>
      <c r="M366" s="7">
        <v>0.81</v>
      </c>
      <c r="N366" s="7">
        <v>0.03</v>
      </c>
    </row>
    <row r="367" spans="1:14" ht="14.25" customHeight="1">
      <c r="A367" s="7">
        <v>280</v>
      </c>
      <c r="B367" s="30" t="s">
        <v>93</v>
      </c>
      <c r="C367" s="14" t="s">
        <v>180</v>
      </c>
      <c r="D367" s="7">
        <v>15.5</v>
      </c>
      <c r="E367" s="7">
        <v>16.8</v>
      </c>
      <c r="F367" s="7">
        <v>16.6</v>
      </c>
      <c r="G367" s="7">
        <v>287</v>
      </c>
      <c r="H367" s="7">
        <v>38</v>
      </c>
      <c r="I367" s="7">
        <v>11</v>
      </c>
      <c r="J367" s="7">
        <v>48</v>
      </c>
      <c r="K367" s="7">
        <v>0.55</v>
      </c>
      <c r="L367" s="7">
        <v>0.05</v>
      </c>
      <c r="M367" s="7">
        <v>1.9</v>
      </c>
      <c r="N367" s="7">
        <v>0.02</v>
      </c>
    </row>
    <row r="368" spans="1:14" ht="14.25" customHeight="1">
      <c r="A368" s="21">
        <v>302</v>
      </c>
      <c r="B368" s="13" t="s">
        <v>37</v>
      </c>
      <c r="C368" s="14" t="s">
        <v>23</v>
      </c>
      <c r="D368" s="21">
        <v>8.5</v>
      </c>
      <c r="E368" s="21">
        <v>7.3</v>
      </c>
      <c r="F368" s="21">
        <v>36.6</v>
      </c>
      <c r="G368" s="21">
        <v>251</v>
      </c>
      <c r="H368" s="21">
        <v>15</v>
      </c>
      <c r="I368" s="21">
        <v>133</v>
      </c>
      <c r="J368" s="21">
        <v>201</v>
      </c>
      <c r="K368" s="21">
        <v>4.5</v>
      </c>
      <c r="L368" s="21">
        <v>0.21</v>
      </c>
      <c r="M368" s="21">
        <v>0</v>
      </c>
      <c r="N368" s="21">
        <v>0.03</v>
      </c>
    </row>
    <row r="369" spans="1:14" ht="25.5" customHeight="1">
      <c r="A369" s="7">
        <v>306</v>
      </c>
      <c r="B369" s="13" t="s">
        <v>181</v>
      </c>
      <c r="C369" s="14" t="s">
        <v>68</v>
      </c>
      <c r="D369" s="7">
        <v>1.1</v>
      </c>
      <c r="E369" s="7">
        <v>0.07</v>
      </c>
      <c r="F369" s="7">
        <v>2.3</v>
      </c>
      <c r="G369" s="7">
        <v>14</v>
      </c>
      <c r="H369" s="7">
        <v>7</v>
      </c>
      <c r="I369" s="7">
        <v>7</v>
      </c>
      <c r="J369" s="7">
        <v>23</v>
      </c>
      <c r="K369" s="7">
        <v>0.25</v>
      </c>
      <c r="L369" s="7">
        <v>0</v>
      </c>
      <c r="M369" s="7">
        <v>3.5</v>
      </c>
      <c r="N369" s="7">
        <v>0</v>
      </c>
    </row>
    <row r="370" spans="1:14" ht="14.25" customHeight="1">
      <c r="A370" s="7">
        <v>349</v>
      </c>
      <c r="B370" s="22" t="s">
        <v>38</v>
      </c>
      <c r="C370" s="12" t="s">
        <v>28</v>
      </c>
      <c r="D370" s="7">
        <v>0.6000000000000001</v>
      </c>
      <c r="E370" s="7">
        <v>0</v>
      </c>
      <c r="F370" s="7">
        <v>20.9</v>
      </c>
      <c r="G370" s="7">
        <v>83</v>
      </c>
      <c r="H370" s="7">
        <v>23</v>
      </c>
      <c r="I370" s="7">
        <v>18</v>
      </c>
      <c r="J370" s="7">
        <v>38</v>
      </c>
      <c r="K370" s="7">
        <v>0.6000000000000001</v>
      </c>
      <c r="L370" s="7">
        <v>0.01</v>
      </c>
      <c r="M370" s="7">
        <v>1.09</v>
      </c>
      <c r="N370" s="7">
        <v>0.2</v>
      </c>
    </row>
    <row r="371" spans="1:14" ht="27" customHeight="1">
      <c r="A371" s="7"/>
      <c r="B371" s="17" t="s">
        <v>39</v>
      </c>
      <c r="C371" s="12" t="s">
        <v>62</v>
      </c>
      <c r="D371" s="7">
        <v>4.5</v>
      </c>
      <c r="E371" s="23">
        <v>0.9</v>
      </c>
      <c r="F371" s="7">
        <v>30</v>
      </c>
      <c r="G371" s="7">
        <v>147</v>
      </c>
      <c r="H371" s="7">
        <v>32.7</v>
      </c>
      <c r="I371" s="7">
        <v>24</v>
      </c>
      <c r="J371" s="7">
        <v>72</v>
      </c>
      <c r="K371" s="7">
        <v>1.77</v>
      </c>
      <c r="L371" s="7">
        <v>0.19</v>
      </c>
      <c r="M371" s="7">
        <v>0</v>
      </c>
      <c r="N371" s="7">
        <v>0</v>
      </c>
    </row>
    <row r="372" spans="1:14" ht="14.25" customHeight="1">
      <c r="A372" s="7"/>
      <c r="B372" s="18" t="s">
        <v>31</v>
      </c>
      <c r="C372" s="12"/>
      <c r="D372" s="20">
        <f aca="true" t="shared" si="69" ref="D372:N372">SUM(D366:D371)</f>
        <v>35.900000000000006</v>
      </c>
      <c r="E372" s="20">
        <f t="shared" si="69"/>
        <v>30.669999999999998</v>
      </c>
      <c r="F372" s="20">
        <f t="shared" si="69"/>
        <v>127.5</v>
      </c>
      <c r="G372" s="20">
        <f t="shared" si="69"/>
        <v>942</v>
      </c>
      <c r="H372" s="20">
        <f t="shared" si="69"/>
        <v>261.7</v>
      </c>
      <c r="I372" s="20">
        <f t="shared" si="69"/>
        <v>213</v>
      </c>
      <c r="J372" s="20">
        <f t="shared" si="69"/>
        <v>506</v>
      </c>
      <c r="K372" s="20">
        <f t="shared" si="69"/>
        <v>8.09</v>
      </c>
      <c r="L372" s="20">
        <f t="shared" si="69"/>
        <v>0.54</v>
      </c>
      <c r="M372" s="20">
        <f t="shared" si="69"/>
        <v>7.3</v>
      </c>
      <c r="N372" s="20">
        <f t="shared" si="69"/>
        <v>0.28</v>
      </c>
    </row>
    <row r="373" spans="1:14" ht="14.25" customHeight="1">
      <c r="A373" s="7"/>
      <c r="B373" s="11" t="s">
        <v>41</v>
      </c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4.25" customHeight="1">
      <c r="A374" s="7"/>
      <c r="B374" s="9" t="s">
        <v>142</v>
      </c>
      <c r="C374" s="12" t="s">
        <v>28</v>
      </c>
      <c r="D374" s="7">
        <v>0</v>
      </c>
      <c r="E374" s="7">
        <v>0</v>
      </c>
      <c r="F374" s="7">
        <v>22.4</v>
      </c>
      <c r="G374" s="7">
        <v>90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</row>
    <row r="375" spans="1:14" ht="14.25" customHeight="1">
      <c r="A375" s="7" t="s">
        <v>143</v>
      </c>
      <c r="B375" s="9" t="s">
        <v>144</v>
      </c>
      <c r="C375" s="14" t="s">
        <v>141</v>
      </c>
      <c r="D375" s="36">
        <v>12.9</v>
      </c>
      <c r="E375" s="7">
        <v>15.2</v>
      </c>
      <c r="F375" s="7">
        <v>27.9</v>
      </c>
      <c r="G375" s="7">
        <v>324</v>
      </c>
      <c r="H375" s="7">
        <v>259</v>
      </c>
      <c r="I375" s="7">
        <v>20</v>
      </c>
      <c r="J375" s="7">
        <v>181</v>
      </c>
      <c r="K375" s="7">
        <v>0.95</v>
      </c>
      <c r="L375" s="7">
        <v>0.08</v>
      </c>
      <c r="M375" s="7">
        <v>0.09</v>
      </c>
      <c r="N375" s="7">
        <v>0.12</v>
      </c>
    </row>
    <row r="376" spans="1:14" ht="14.25" customHeight="1">
      <c r="A376" s="7"/>
      <c r="B376" s="18" t="s">
        <v>31</v>
      </c>
      <c r="C376" s="12"/>
      <c r="D376" s="20">
        <f aca="true" t="shared" si="70" ref="D376:N376">SUM(D374:D375)</f>
        <v>12.9</v>
      </c>
      <c r="E376" s="20">
        <f t="shared" si="70"/>
        <v>15.2</v>
      </c>
      <c r="F376" s="20">
        <f t="shared" si="70"/>
        <v>50.3</v>
      </c>
      <c r="G376" s="20">
        <f t="shared" si="70"/>
        <v>414</v>
      </c>
      <c r="H376" s="20">
        <f t="shared" si="70"/>
        <v>259</v>
      </c>
      <c r="I376" s="20">
        <f t="shared" si="70"/>
        <v>20</v>
      </c>
      <c r="J376" s="20">
        <f t="shared" si="70"/>
        <v>181</v>
      </c>
      <c r="K376" s="20">
        <f t="shared" si="70"/>
        <v>0.95</v>
      </c>
      <c r="L376" s="20">
        <f t="shared" si="70"/>
        <v>0.08</v>
      </c>
      <c r="M376" s="20">
        <f t="shared" si="70"/>
        <v>0.09</v>
      </c>
      <c r="N376" s="20">
        <f t="shared" si="70"/>
        <v>0.12</v>
      </c>
    </row>
    <row r="377" spans="1:14" ht="14.25" customHeight="1">
      <c r="A377" s="7"/>
      <c r="B377" s="41" t="s">
        <v>46</v>
      </c>
      <c r="C377" s="43"/>
      <c r="D377" s="25">
        <f aca="true" t="shared" si="71" ref="D377:N377">D364+D372+D376</f>
        <v>85.5</v>
      </c>
      <c r="E377" s="25">
        <f t="shared" si="71"/>
        <v>71.37</v>
      </c>
      <c r="F377" s="25">
        <f t="shared" si="71"/>
        <v>342.2</v>
      </c>
      <c r="G377" s="25">
        <f t="shared" si="71"/>
        <v>2158</v>
      </c>
      <c r="H377" s="25">
        <f t="shared" si="71"/>
        <v>984.4</v>
      </c>
      <c r="I377" s="25">
        <f t="shared" si="71"/>
        <v>285</v>
      </c>
      <c r="J377" s="25">
        <f t="shared" si="71"/>
        <v>1067</v>
      </c>
      <c r="K377" s="25">
        <f t="shared" si="71"/>
        <v>11.04</v>
      </c>
      <c r="L377" s="25">
        <f t="shared" si="71"/>
        <v>1.02</v>
      </c>
      <c r="M377" s="25">
        <f t="shared" si="71"/>
        <v>8.84</v>
      </c>
      <c r="N377" s="25">
        <f t="shared" si="71"/>
        <v>0.46</v>
      </c>
    </row>
    <row r="378" spans="1:14" ht="14.25" customHeight="1">
      <c r="A378" s="7"/>
      <c r="B378" s="10" t="s">
        <v>83</v>
      </c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4.25" customHeight="1">
      <c r="A379" s="7"/>
      <c r="B379" s="11" t="s">
        <v>19</v>
      </c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4.25" customHeight="1">
      <c r="A380" s="7">
        <v>14</v>
      </c>
      <c r="B380" s="17" t="s">
        <v>20</v>
      </c>
      <c r="C380" s="12" t="s">
        <v>48</v>
      </c>
      <c r="D380" s="7">
        <v>0.1</v>
      </c>
      <c r="E380" s="7">
        <v>7.3</v>
      </c>
      <c r="F380" s="7">
        <v>0.1</v>
      </c>
      <c r="G380" s="7">
        <v>66</v>
      </c>
      <c r="H380" s="7">
        <v>2</v>
      </c>
      <c r="I380" s="7">
        <v>0</v>
      </c>
      <c r="J380" s="7">
        <v>3</v>
      </c>
      <c r="K380" s="7">
        <v>0.02</v>
      </c>
      <c r="L380" s="7">
        <v>0</v>
      </c>
      <c r="M380" s="7">
        <v>0</v>
      </c>
      <c r="N380" s="7">
        <v>0.04</v>
      </c>
    </row>
    <row r="381" spans="1:14" ht="14.25" customHeight="1">
      <c r="A381" s="7">
        <v>15</v>
      </c>
      <c r="B381" s="13" t="s">
        <v>49</v>
      </c>
      <c r="C381" s="12" t="s">
        <v>48</v>
      </c>
      <c r="D381" s="7">
        <v>2.3</v>
      </c>
      <c r="E381" s="7">
        <v>3</v>
      </c>
      <c r="F381" s="7">
        <v>0</v>
      </c>
      <c r="G381" s="7">
        <v>36</v>
      </c>
      <c r="H381" s="7">
        <v>88</v>
      </c>
      <c r="I381" s="7">
        <v>3.5</v>
      </c>
      <c r="J381" s="7">
        <v>50</v>
      </c>
      <c r="K381" s="7">
        <v>0.1</v>
      </c>
      <c r="L381" s="7">
        <v>0</v>
      </c>
      <c r="M381" s="7">
        <v>0.07</v>
      </c>
      <c r="N381" s="7">
        <v>0.03</v>
      </c>
    </row>
    <row r="382" spans="1:14" ht="14.25" customHeight="1">
      <c r="A382" s="21" t="s">
        <v>182</v>
      </c>
      <c r="B382" s="13" t="s">
        <v>183</v>
      </c>
      <c r="C382" s="14" t="s">
        <v>36</v>
      </c>
      <c r="D382" s="21">
        <v>14.6</v>
      </c>
      <c r="E382" s="21">
        <v>7.9</v>
      </c>
      <c r="F382" s="21">
        <v>5.2</v>
      </c>
      <c r="G382" s="21">
        <v>156</v>
      </c>
      <c r="H382" s="21">
        <v>8</v>
      </c>
      <c r="I382" s="21">
        <v>20</v>
      </c>
      <c r="J382" s="21">
        <v>91</v>
      </c>
      <c r="K382" s="21">
        <v>0.9</v>
      </c>
      <c r="L382" s="21">
        <v>0.1</v>
      </c>
      <c r="M382" s="21">
        <v>0.45</v>
      </c>
      <c r="N382" s="21">
        <v>0.03</v>
      </c>
    </row>
    <row r="383" spans="1:14" ht="14.25" customHeight="1">
      <c r="A383" s="21">
        <v>304</v>
      </c>
      <c r="B383" s="13" t="s">
        <v>60</v>
      </c>
      <c r="C383" s="14" t="s">
        <v>23</v>
      </c>
      <c r="D383" s="21">
        <v>3.7</v>
      </c>
      <c r="E383" s="21">
        <v>6.3</v>
      </c>
      <c r="F383" s="21">
        <v>28.5</v>
      </c>
      <c r="G383" s="21">
        <v>216</v>
      </c>
      <c r="H383" s="21">
        <v>1</v>
      </c>
      <c r="I383" s="21">
        <v>19</v>
      </c>
      <c r="J383" s="21">
        <v>62</v>
      </c>
      <c r="K383" s="21">
        <v>0.52</v>
      </c>
      <c r="L383" s="21">
        <v>0.03</v>
      </c>
      <c r="M383" s="21">
        <v>0</v>
      </c>
      <c r="N383" s="21">
        <v>0.03</v>
      </c>
    </row>
    <row r="384" spans="1:14" ht="14.25" customHeight="1">
      <c r="A384" s="21"/>
      <c r="B384" s="16" t="s">
        <v>69</v>
      </c>
      <c r="C384" s="14" t="s">
        <v>25</v>
      </c>
      <c r="D384" s="7">
        <v>2.8</v>
      </c>
      <c r="E384" s="7">
        <v>3.2</v>
      </c>
      <c r="F384" s="7">
        <v>8.6</v>
      </c>
      <c r="G384" s="7">
        <v>75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</row>
    <row r="385" spans="1:14" ht="14.25" customHeight="1">
      <c r="A385" s="7">
        <v>376</v>
      </c>
      <c r="B385" s="13" t="s">
        <v>78</v>
      </c>
      <c r="C385" s="12" t="s">
        <v>28</v>
      </c>
      <c r="D385" s="7">
        <v>0.2</v>
      </c>
      <c r="E385" s="7">
        <v>0.1</v>
      </c>
      <c r="F385" s="7">
        <v>10.1</v>
      </c>
      <c r="G385" s="7">
        <v>41</v>
      </c>
      <c r="H385" s="7">
        <v>5</v>
      </c>
      <c r="I385" s="7">
        <v>4</v>
      </c>
      <c r="J385" s="7">
        <v>8</v>
      </c>
      <c r="K385" s="7">
        <v>0.85</v>
      </c>
      <c r="L385" s="7">
        <v>0</v>
      </c>
      <c r="M385" s="7">
        <v>0.1</v>
      </c>
      <c r="N385" s="7">
        <v>0</v>
      </c>
    </row>
    <row r="386" spans="1:14" ht="14.25" customHeight="1">
      <c r="A386" s="7"/>
      <c r="B386" s="9" t="s">
        <v>29</v>
      </c>
      <c r="C386" s="12" t="s">
        <v>130</v>
      </c>
      <c r="D386" s="7">
        <v>2</v>
      </c>
      <c r="E386" s="7">
        <v>0.5</v>
      </c>
      <c r="F386" s="7">
        <v>14.3</v>
      </c>
      <c r="G386" s="7">
        <v>70</v>
      </c>
      <c r="H386" s="7">
        <v>9.8</v>
      </c>
      <c r="I386" s="7">
        <v>8.3</v>
      </c>
      <c r="J386" s="7">
        <v>23</v>
      </c>
      <c r="K386" s="7">
        <v>0.5</v>
      </c>
      <c r="L386" s="7">
        <v>0.08</v>
      </c>
      <c r="M386" s="7">
        <v>0</v>
      </c>
      <c r="N386" s="7">
        <v>0</v>
      </c>
    </row>
    <row r="387" spans="1:14" ht="14.25" customHeight="1">
      <c r="A387" s="7"/>
      <c r="B387" s="18" t="s">
        <v>31</v>
      </c>
      <c r="C387" s="12"/>
      <c r="D387" s="20">
        <f aca="true" t="shared" si="72" ref="D387:N387">SUM(D380:D386)</f>
        <v>25.7</v>
      </c>
      <c r="E387" s="20">
        <f t="shared" si="72"/>
        <v>28.300000000000004</v>
      </c>
      <c r="F387" s="20">
        <f t="shared" si="72"/>
        <v>66.8</v>
      </c>
      <c r="G387" s="20">
        <f t="shared" si="72"/>
        <v>660</v>
      </c>
      <c r="H387" s="20">
        <f t="shared" si="72"/>
        <v>113.8</v>
      </c>
      <c r="I387" s="20">
        <f t="shared" si="72"/>
        <v>54.8</v>
      </c>
      <c r="J387" s="20">
        <f t="shared" si="72"/>
        <v>237</v>
      </c>
      <c r="K387" s="20">
        <f t="shared" si="72"/>
        <v>2.89</v>
      </c>
      <c r="L387" s="20">
        <f t="shared" si="72"/>
        <v>0.21000000000000002</v>
      </c>
      <c r="M387" s="20">
        <f t="shared" si="72"/>
        <v>0.62</v>
      </c>
      <c r="N387" s="20">
        <f t="shared" si="72"/>
        <v>0.13</v>
      </c>
    </row>
    <row r="388" spans="1:14" ht="14.25" customHeight="1">
      <c r="A388" s="7"/>
      <c r="B388" s="11" t="s">
        <v>32</v>
      </c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25.5" customHeight="1">
      <c r="A389" s="21">
        <v>82</v>
      </c>
      <c r="B389" s="15" t="s">
        <v>56</v>
      </c>
      <c r="C389" s="14" t="s">
        <v>57</v>
      </c>
      <c r="D389" s="7">
        <v>4.8</v>
      </c>
      <c r="E389" s="7">
        <v>3.6</v>
      </c>
      <c r="F389" s="7">
        <v>9.9</v>
      </c>
      <c r="G389" s="7">
        <v>100</v>
      </c>
      <c r="H389" s="7">
        <v>38</v>
      </c>
      <c r="I389" s="7">
        <v>25</v>
      </c>
      <c r="J389" s="7">
        <v>53</v>
      </c>
      <c r="K389" s="7">
        <v>1.12</v>
      </c>
      <c r="L389" s="7">
        <v>0.05</v>
      </c>
      <c r="M389" s="7">
        <v>10.04</v>
      </c>
      <c r="N389" s="7">
        <v>0.01</v>
      </c>
    </row>
    <row r="390" spans="1:14" ht="14.25" customHeight="1">
      <c r="A390" s="21">
        <v>285</v>
      </c>
      <c r="B390" s="13" t="s">
        <v>184</v>
      </c>
      <c r="C390" s="14" t="s">
        <v>28</v>
      </c>
      <c r="D390" s="7">
        <v>14.8</v>
      </c>
      <c r="E390" s="7">
        <v>14.2</v>
      </c>
      <c r="F390" s="7">
        <v>43.5</v>
      </c>
      <c r="G390" s="7">
        <v>360</v>
      </c>
      <c r="H390" s="7">
        <v>17</v>
      </c>
      <c r="I390" s="7">
        <v>25</v>
      </c>
      <c r="J390" s="7">
        <v>150</v>
      </c>
      <c r="K390" s="7">
        <v>2.05</v>
      </c>
      <c r="L390" s="7">
        <v>0.24</v>
      </c>
      <c r="M390" s="7">
        <v>0</v>
      </c>
      <c r="N390" s="7">
        <v>0</v>
      </c>
    </row>
    <row r="391" spans="1:14" ht="13.5" customHeight="1">
      <c r="A391" s="7">
        <v>338</v>
      </c>
      <c r="B391" s="13" t="s">
        <v>52</v>
      </c>
      <c r="C391" s="12" t="s">
        <v>53</v>
      </c>
      <c r="D391" s="7">
        <v>0.5</v>
      </c>
      <c r="E391" s="7">
        <v>0.5</v>
      </c>
      <c r="F391" s="7">
        <v>11.7</v>
      </c>
      <c r="G391" s="7">
        <v>57</v>
      </c>
      <c r="H391" s="7">
        <v>19</v>
      </c>
      <c r="I391" s="7">
        <v>11</v>
      </c>
      <c r="J391" s="7">
        <v>14</v>
      </c>
      <c r="K391" s="7">
        <v>2.7</v>
      </c>
      <c r="L391" s="7">
        <v>0.04</v>
      </c>
      <c r="M391" s="7">
        <v>12</v>
      </c>
      <c r="N391" s="7">
        <v>0</v>
      </c>
    </row>
    <row r="392" spans="1:14" ht="14.25" customHeight="1">
      <c r="A392" s="21">
        <v>389</v>
      </c>
      <c r="B392" s="16" t="s">
        <v>61</v>
      </c>
      <c r="C392" s="14" t="s">
        <v>28</v>
      </c>
      <c r="D392" s="21">
        <v>0</v>
      </c>
      <c r="E392" s="21">
        <v>0</v>
      </c>
      <c r="F392" s="21">
        <v>22.4</v>
      </c>
      <c r="G392" s="21">
        <v>90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</row>
    <row r="393" spans="1:14" ht="27" customHeight="1">
      <c r="A393" s="7"/>
      <c r="B393" s="17" t="s">
        <v>39</v>
      </c>
      <c r="C393" s="12" t="s">
        <v>62</v>
      </c>
      <c r="D393" s="7">
        <v>4.5</v>
      </c>
      <c r="E393" s="23">
        <v>0.9</v>
      </c>
      <c r="F393" s="7">
        <v>30</v>
      </c>
      <c r="G393" s="7">
        <v>147</v>
      </c>
      <c r="H393" s="7">
        <v>32.7</v>
      </c>
      <c r="I393" s="7">
        <v>24</v>
      </c>
      <c r="J393" s="7">
        <v>72</v>
      </c>
      <c r="K393" s="7">
        <v>1.77</v>
      </c>
      <c r="L393" s="7">
        <v>0.19</v>
      </c>
      <c r="M393" s="7">
        <v>0</v>
      </c>
      <c r="N393" s="7">
        <v>0</v>
      </c>
    </row>
    <row r="394" spans="1:14" ht="14.25" customHeight="1">
      <c r="A394" s="7"/>
      <c r="B394" s="18" t="s">
        <v>31</v>
      </c>
      <c r="C394" s="12"/>
      <c r="D394" s="20">
        <f aca="true" t="shared" si="73" ref="D394:N394">SUM(D389:D393)</f>
        <v>24.6</v>
      </c>
      <c r="E394" s="20">
        <f t="shared" si="73"/>
        <v>19.2</v>
      </c>
      <c r="F394" s="20">
        <f t="shared" si="73"/>
        <v>117.5</v>
      </c>
      <c r="G394" s="20">
        <f t="shared" si="73"/>
        <v>754</v>
      </c>
      <c r="H394" s="20">
        <f t="shared" si="73"/>
        <v>106.7</v>
      </c>
      <c r="I394" s="20">
        <f t="shared" si="73"/>
        <v>85</v>
      </c>
      <c r="J394" s="20">
        <f t="shared" si="73"/>
        <v>289</v>
      </c>
      <c r="K394" s="20">
        <f t="shared" si="73"/>
        <v>7.640000000000001</v>
      </c>
      <c r="L394" s="20">
        <f t="shared" si="73"/>
        <v>0.52</v>
      </c>
      <c r="M394" s="20">
        <f t="shared" si="73"/>
        <v>22.04</v>
      </c>
      <c r="N394" s="20">
        <f t="shared" si="73"/>
        <v>0.01</v>
      </c>
    </row>
    <row r="395" spans="1:14" ht="14.25" customHeight="1">
      <c r="A395" s="7"/>
      <c r="B395" s="11" t="s">
        <v>41</v>
      </c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4.25" customHeight="1">
      <c r="A396" s="7"/>
      <c r="B396" s="5" t="s">
        <v>42</v>
      </c>
      <c r="C396" s="12" t="s">
        <v>28</v>
      </c>
      <c r="D396" s="7">
        <v>6</v>
      </c>
      <c r="E396" s="7">
        <v>6.4</v>
      </c>
      <c r="F396" s="7">
        <v>9.4</v>
      </c>
      <c r="G396" s="7">
        <v>120</v>
      </c>
      <c r="H396" s="7">
        <v>240</v>
      </c>
      <c r="I396" s="7">
        <v>28</v>
      </c>
      <c r="J396" s="7">
        <v>180</v>
      </c>
      <c r="K396" s="7">
        <v>0.2</v>
      </c>
      <c r="L396" s="7">
        <v>0.30000000000000004</v>
      </c>
      <c r="M396" s="7">
        <v>17</v>
      </c>
      <c r="N396" s="7">
        <v>0.18</v>
      </c>
    </row>
    <row r="397" spans="1:14" ht="14.25" customHeight="1">
      <c r="A397" s="7">
        <v>410</v>
      </c>
      <c r="B397" s="9" t="s">
        <v>111</v>
      </c>
      <c r="C397" s="14" t="s">
        <v>112</v>
      </c>
      <c r="D397" s="7">
        <v>4.2</v>
      </c>
      <c r="E397" s="7">
        <v>4.8</v>
      </c>
      <c r="F397" s="7">
        <v>45.6</v>
      </c>
      <c r="G397" s="7">
        <v>248</v>
      </c>
      <c r="H397" s="7">
        <v>29</v>
      </c>
      <c r="I397" s="7">
        <v>10</v>
      </c>
      <c r="J397" s="7">
        <v>46</v>
      </c>
      <c r="K397" s="7">
        <v>0.79</v>
      </c>
      <c r="L397" s="7">
        <v>0.07</v>
      </c>
      <c r="M397" s="7">
        <v>0.26</v>
      </c>
      <c r="N397" s="7">
        <v>0.01</v>
      </c>
    </row>
    <row r="398" spans="1:14" ht="14.25" customHeight="1">
      <c r="A398" s="7"/>
      <c r="B398" s="18" t="s">
        <v>31</v>
      </c>
      <c r="C398" s="12"/>
      <c r="D398" s="20">
        <f aca="true" t="shared" si="74" ref="D398:N398">SUM(D396:D397)</f>
        <v>10.2</v>
      </c>
      <c r="E398" s="20">
        <f t="shared" si="74"/>
        <v>11.2</v>
      </c>
      <c r="F398" s="20">
        <f t="shared" si="74"/>
        <v>55</v>
      </c>
      <c r="G398" s="20">
        <f t="shared" si="74"/>
        <v>368</v>
      </c>
      <c r="H398" s="20">
        <f t="shared" si="74"/>
        <v>269</v>
      </c>
      <c r="I398" s="20">
        <f t="shared" si="74"/>
        <v>38</v>
      </c>
      <c r="J398" s="20">
        <f t="shared" si="74"/>
        <v>226</v>
      </c>
      <c r="K398" s="20">
        <f t="shared" si="74"/>
        <v>0.99</v>
      </c>
      <c r="L398" s="20">
        <f t="shared" si="74"/>
        <v>0.37000000000000005</v>
      </c>
      <c r="M398" s="20">
        <f t="shared" si="74"/>
        <v>17.26</v>
      </c>
      <c r="N398" s="20">
        <f t="shared" si="74"/>
        <v>0.19</v>
      </c>
    </row>
    <row r="399" spans="1:14" ht="14.25" customHeight="1">
      <c r="A399" s="7"/>
      <c r="B399" s="41" t="s">
        <v>46</v>
      </c>
      <c r="C399" s="12"/>
      <c r="D399" s="25">
        <f aca="true" t="shared" si="75" ref="D399:N399">D387+D394+D398</f>
        <v>60.5</v>
      </c>
      <c r="E399" s="25">
        <f t="shared" si="75"/>
        <v>58.7</v>
      </c>
      <c r="F399" s="25">
        <f t="shared" si="75"/>
        <v>239.3</v>
      </c>
      <c r="G399" s="25">
        <f t="shared" si="75"/>
        <v>1782</v>
      </c>
      <c r="H399" s="25">
        <f t="shared" si="75"/>
        <v>489.5</v>
      </c>
      <c r="I399" s="25">
        <f t="shared" si="75"/>
        <v>177.8</v>
      </c>
      <c r="J399" s="25">
        <f t="shared" si="75"/>
        <v>752</v>
      </c>
      <c r="K399" s="25">
        <f t="shared" si="75"/>
        <v>11.520000000000001</v>
      </c>
      <c r="L399" s="25">
        <f t="shared" si="75"/>
        <v>1.1</v>
      </c>
      <c r="M399" s="25">
        <f t="shared" si="75"/>
        <v>39.92</v>
      </c>
      <c r="N399" s="25">
        <f t="shared" si="75"/>
        <v>0.33</v>
      </c>
    </row>
    <row r="400" spans="1:14" ht="14.25" customHeight="1">
      <c r="A400" s="7"/>
      <c r="B400" s="10" t="s">
        <v>100</v>
      </c>
      <c r="C400" s="1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4.25" customHeight="1">
      <c r="A401" s="7"/>
      <c r="B401" s="11" t="s">
        <v>19</v>
      </c>
      <c r="C401" s="1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4.25" customHeight="1">
      <c r="A402" s="7">
        <v>15</v>
      </c>
      <c r="B402" s="13" t="s">
        <v>49</v>
      </c>
      <c r="C402" s="12" t="s">
        <v>48</v>
      </c>
      <c r="D402" s="7">
        <v>2.3</v>
      </c>
      <c r="E402" s="7">
        <v>3</v>
      </c>
      <c r="F402" s="7">
        <v>0</v>
      </c>
      <c r="G402" s="7">
        <v>36</v>
      </c>
      <c r="H402" s="7">
        <v>88</v>
      </c>
      <c r="I402" s="7">
        <v>3.5</v>
      </c>
      <c r="J402" s="7">
        <v>50</v>
      </c>
      <c r="K402" s="7">
        <v>0.1</v>
      </c>
      <c r="L402" s="7">
        <v>0</v>
      </c>
      <c r="M402" s="7">
        <v>0.07</v>
      </c>
      <c r="N402" s="7">
        <v>0.03</v>
      </c>
    </row>
    <row r="403" spans="1:15" ht="14.25" customHeight="1">
      <c r="A403" s="7">
        <v>14</v>
      </c>
      <c r="B403" s="17" t="s">
        <v>20</v>
      </c>
      <c r="C403" s="12" t="s">
        <v>48</v>
      </c>
      <c r="D403" s="7">
        <v>0.1</v>
      </c>
      <c r="E403" s="7">
        <v>7.3</v>
      </c>
      <c r="F403" s="7">
        <v>0.1</v>
      </c>
      <c r="G403" s="7">
        <v>66</v>
      </c>
      <c r="H403" s="7">
        <v>2</v>
      </c>
      <c r="I403" s="7">
        <v>0</v>
      </c>
      <c r="J403" s="7">
        <v>3</v>
      </c>
      <c r="K403" s="7">
        <v>0.02</v>
      </c>
      <c r="L403" s="7">
        <v>0</v>
      </c>
      <c r="M403" s="7">
        <v>0</v>
      </c>
      <c r="N403" s="7">
        <v>0.04</v>
      </c>
      <c r="O403" s="44"/>
    </row>
    <row r="404" spans="1:14" ht="14.25" customHeight="1">
      <c r="A404" s="21" t="s">
        <v>185</v>
      </c>
      <c r="B404" s="13" t="s">
        <v>186</v>
      </c>
      <c r="C404" s="14" t="s">
        <v>28</v>
      </c>
      <c r="D404" s="21">
        <v>15</v>
      </c>
      <c r="E404" s="21">
        <v>20.5</v>
      </c>
      <c r="F404" s="21">
        <v>30.1</v>
      </c>
      <c r="G404" s="21">
        <v>391</v>
      </c>
      <c r="H404" s="21">
        <v>23</v>
      </c>
      <c r="I404" s="21">
        <v>11</v>
      </c>
      <c r="J404" s="21">
        <v>71</v>
      </c>
      <c r="K404" s="21">
        <v>1.3</v>
      </c>
      <c r="L404" s="21">
        <v>0.04</v>
      </c>
      <c r="M404" s="21">
        <v>6</v>
      </c>
      <c r="N404" s="21">
        <v>0</v>
      </c>
    </row>
    <row r="405" spans="1:14" ht="14.25" customHeight="1">
      <c r="A405" s="7">
        <v>338</v>
      </c>
      <c r="B405" s="17" t="s">
        <v>105</v>
      </c>
      <c r="C405" s="12" t="s">
        <v>25</v>
      </c>
      <c r="D405" s="7">
        <v>0.8</v>
      </c>
      <c r="E405" s="7">
        <v>0.2</v>
      </c>
      <c r="F405" s="7">
        <v>7.5</v>
      </c>
      <c r="G405" s="7">
        <v>38</v>
      </c>
      <c r="H405" s="7">
        <v>35</v>
      </c>
      <c r="I405" s="7">
        <v>11</v>
      </c>
      <c r="J405" s="7">
        <v>17</v>
      </c>
      <c r="K405" s="7">
        <v>0.1</v>
      </c>
      <c r="L405" s="7">
        <v>0.06</v>
      </c>
      <c r="M405" s="7">
        <v>38</v>
      </c>
      <c r="N405" s="7">
        <v>0</v>
      </c>
    </row>
    <row r="406" spans="1:14" ht="14.25" customHeight="1">
      <c r="A406" s="7">
        <v>382</v>
      </c>
      <c r="B406" s="17" t="s">
        <v>90</v>
      </c>
      <c r="C406" s="12" t="s">
        <v>28</v>
      </c>
      <c r="D406" s="7">
        <v>3.9</v>
      </c>
      <c r="E406" s="7">
        <v>3.8</v>
      </c>
      <c r="F406" s="7">
        <v>24.1</v>
      </c>
      <c r="G406" s="7">
        <v>143</v>
      </c>
      <c r="H406" s="7">
        <v>126</v>
      </c>
      <c r="I406" s="7">
        <v>31</v>
      </c>
      <c r="J406" s="7">
        <v>116</v>
      </c>
      <c r="K406" s="7">
        <v>1.03</v>
      </c>
      <c r="L406" s="7">
        <v>0.05</v>
      </c>
      <c r="M406" s="7">
        <v>1.3</v>
      </c>
      <c r="N406" s="7">
        <v>0.02</v>
      </c>
    </row>
    <row r="407" spans="1:14" ht="14.25" customHeight="1">
      <c r="A407" s="7"/>
      <c r="B407" s="9" t="s">
        <v>29</v>
      </c>
      <c r="C407" s="12" t="s">
        <v>130</v>
      </c>
      <c r="D407" s="7">
        <v>2</v>
      </c>
      <c r="E407" s="7">
        <v>0.5</v>
      </c>
      <c r="F407" s="7">
        <v>14.3</v>
      </c>
      <c r="G407" s="7">
        <v>70</v>
      </c>
      <c r="H407" s="7">
        <v>9.8</v>
      </c>
      <c r="I407" s="7">
        <v>8.3</v>
      </c>
      <c r="J407" s="7">
        <v>23</v>
      </c>
      <c r="K407" s="7">
        <v>0.5</v>
      </c>
      <c r="L407" s="7">
        <v>0.08</v>
      </c>
      <c r="M407" s="7">
        <v>0</v>
      </c>
      <c r="N407" s="7">
        <v>0</v>
      </c>
    </row>
    <row r="408" spans="1:14" ht="14.25" customHeight="1">
      <c r="A408" s="7"/>
      <c r="B408" s="18" t="s">
        <v>31</v>
      </c>
      <c r="C408" s="12"/>
      <c r="D408" s="20">
        <f aca="true" t="shared" si="76" ref="D408:N408">SUM(D402:D407)</f>
        <v>24.099999999999998</v>
      </c>
      <c r="E408" s="20">
        <f t="shared" si="76"/>
        <v>35.3</v>
      </c>
      <c r="F408" s="20">
        <f t="shared" si="76"/>
        <v>76.10000000000001</v>
      </c>
      <c r="G408" s="20">
        <f t="shared" si="76"/>
        <v>744</v>
      </c>
      <c r="H408" s="20">
        <f t="shared" si="76"/>
        <v>283.8</v>
      </c>
      <c r="I408" s="20">
        <f t="shared" si="76"/>
        <v>64.8</v>
      </c>
      <c r="J408" s="20">
        <f t="shared" si="76"/>
        <v>280</v>
      </c>
      <c r="K408" s="20">
        <f t="shared" si="76"/>
        <v>3.0500000000000003</v>
      </c>
      <c r="L408" s="20">
        <f t="shared" si="76"/>
        <v>0.23000000000000004</v>
      </c>
      <c r="M408" s="20">
        <f t="shared" si="76"/>
        <v>45.37</v>
      </c>
      <c r="N408" s="20">
        <f t="shared" si="76"/>
        <v>0.09000000000000001</v>
      </c>
    </row>
    <row r="409" spans="1:14" ht="14.25" customHeight="1">
      <c r="A409" s="7"/>
      <c r="B409" s="11" t="s">
        <v>32</v>
      </c>
      <c r="C409" s="1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3.5" customHeight="1">
      <c r="A410" s="7">
        <v>88</v>
      </c>
      <c r="B410" s="5" t="s">
        <v>187</v>
      </c>
      <c r="C410" s="12" t="s">
        <v>73</v>
      </c>
      <c r="D410" s="21">
        <v>1.7</v>
      </c>
      <c r="E410" s="21">
        <v>0.8</v>
      </c>
      <c r="F410" s="21">
        <v>7.7</v>
      </c>
      <c r="G410" s="21">
        <v>83</v>
      </c>
      <c r="H410" s="21">
        <v>33</v>
      </c>
      <c r="I410" s="21">
        <v>22</v>
      </c>
      <c r="J410" s="21">
        <v>47</v>
      </c>
      <c r="K410" s="21">
        <v>0.76</v>
      </c>
      <c r="L410" s="21">
        <v>0.06</v>
      </c>
      <c r="M410" s="21">
        <v>18.36</v>
      </c>
      <c r="N410" s="21">
        <v>0</v>
      </c>
    </row>
    <row r="411" spans="1:14" ht="12.75" customHeight="1">
      <c r="A411" s="21" t="s">
        <v>135</v>
      </c>
      <c r="B411" s="13" t="s">
        <v>188</v>
      </c>
      <c r="C411" s="14" t="s">
        <v>94</v>
      </c>
      <c r="D411" s="21">
        <v>7.9</v>
      </c>
      <c r="E411" s="21">
        <v>10.2</v>
      </c>
      <c r="F411" s="21">
        <v>11.8</v>
      </c>
      <c r="G411" s="21">
        <v>171</v>
      </c>
      <c r="H411" s="21">
        <v>15</v>
      </c>
      <c r="I411" s="21">
        <v>18</v>
      </c>
      <c r="J411" s="21">
        <v>101</v>
      </c>
      <c r="K411" s="21">
        <v>1</v>
      </c>
      <c r="L411" s="21">
        <v>0.1</v>
      </c>
      <c r="M411" s="21">
        <v>0.9</v>
      </c>
      <c r="N411" s="21">
        <v>0.01</v>
      </c>
    </row>
    <row r="412" spans="1:14" ht="14.25" customHeight="1">
      <c r="A412" s="7">
        <v>312</v>
      </c>
      <c r="B412" s="9" t="s">
        <v>77</v>
      </c>
      <c r="C412" s="12" t="s">
        <v>23</v>
      </c>
      <c r="D412" s="7">
        <v>3.1</v>
      </c>
      <c r="E412" s="7">
        <v>5.4</v>
      </c>
      <c r="F412" s="7">
        <v>12.1</v>
      </c>
      <c r="G412" s="7">
        <v>138</v>
      </c>
      <c r="H412" s="7">
        <v>37</v>
      </c>
      <c r="I412" s="7">
        <v>28</v>
      </c>
      <c r="J412" s="7">
        <v>82</v>
      </c>
      <c r="K412" s="7">
        <v>0.99</v>
      </c>
      <c r="L412" s="7">
        <v>0.14</v>
      </c>
      <c r="M412" s="7">
        <v>5.18</v>
      </c>
      <c r="N412" s="7">
        <v>0.03</v>
      </c>
    </row>
    <row r="413" spans="1:14" ht="12.75" customHeight="1">
      <c r="A413" s="7">
        <v>342</v>
      </c>
      <c r="B413" s="16" t="s">
        <v>167</v>
      </c>
      <c r="C413" s="14" t="s">
        <v>28</v>
      </c>
      <c r="D413" s="7">
        <v>0.2</v>
      </c>
      <c r="E413" s="7">
        <v>0.2</v>
      </c>
      <c r="F413" s="7">
        <v>18.9</v>
      </c>
      <c r="G413" s="7">
        <v>79</v>
      </c>
      <c r="H413" s="7">
        <v>7</v>
      </c>
      <c r="I413" s="7">
        <v>4</v>
      </c>
      <c r="J413" s="7">
        <v>4</v>
      </c>
      <c r="K413" s="7">
        <v>0.93</v>
      </c>
      <c r="L413" s="7">
        <v>0.01</v>
      </c>
      <c r="M413" s="7">
        <v>4.09</v>
      </c>
      <c r="N413" s="7">
        <v>0</v>
      </c>
    </row>
    <row r="414" spans="1:14" ht="27" customHeight="1">
      <c r="A414" s="7"/>
      <c r="B414" s="17" t="s">
        <v>39</v>
      </c>
      <c r="C414" s="12" t="s">
        <v>62</v>
      </c>
      <c r="D414" s="7">
        <v>4.5</v>
      </c>
      <c r="E414" s="23">
        <v>0.9</v>
      </c>
      <c r="F414" s="7">
        <v>30</v>
      </c>
      <c r="G414" s="7">
        <v>147</v>
      </c>
      <c r="H414" s="7">
        <v>32.7</v>
      </c>
      <c r="I414" s="7">
        <v>24</v>
      </c>
      <c r="J414" s="7">
        <v>72</v>
      </c>
      <c r="K414" s="7">
        <v>1.77</v>
      </c>
      <c r="L414" s="7">
        <v>0.19</v>
      </c>
      <c r="M414" s="7">
        <v>0</v>
      </c>
      <c r="N414" s="7">
        <v>0</v>
      </c>
    </row>
    <row r="415" spans="1:14" ht="12.75" customHeight="1">
      <c r="A415" s="7"/>
      <c r="B415" s="18" t="s">
        <v>31</v>
      </c>
      <c r="C415" s="12"/>
      <c r="D415" s="20">
        <f aca="true" t="shared" si="77" ref="D415:N415">SUM(D410:D414)</f>
        <v>17.4</v>
      </c>
      <c r="E415" s="20">
        <f t="shared" si="77"/>
        <v>17.499999999999996</v>
      </c>
      <c r="F415" s="20">
        <f t="shared" si="77"/>
        <v>80.5</v>
      </c>
      <c r="G415" s="20">
        <f t="shared" si="77"/>
        <v>618</v>
      </c>
      <c r="H415" s="20">
        <f t="shared" si="77"/>
        <v>124.7</v>
      </c>
      <c r="I415" s="20">
        <f t="shared" si="77"/>
        <v>96</v>
      </c>
      <c r="J415" s="20">
        <f t="shared" si="77"/>
        <v>306</v>
      </c>
      <c r="K415" s="20">
        <f t="shared" si="77"/>
        <v>5.45</v>
      </c>
      <c r="L415" s="20">
        <f t="shared" si="77"/>
        <v>0.5</v>
      </c>
      <c r="M415" s="20">
        <f t="shared" si="77"/>
        <v>28.529999999999998</v>
      </c>
      <c r="N415" s="20">
        <f t="shared" si="77"/>
        <v>0.04</v>
      </c>
    </row>
    <row r="416" spans="1:14" ht="12.75" customHeight="1">
      <c r="A416" s="7"/>
      <c r="B416" s="11" t="s">
        <v>41</v>
      </c>
      <c r="C416" s="1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75" customHeight="1">
      <c r="A417" s="7">
        <v>386</v>
      </c>
      <c r="B417" s="17" t="s">
        <v>63</v>
      </c>
      <c r="C417" s="12" t="s">
        <v>28</v>
      </c>
      <c r="D417" s="7">
        <v>6</v>
      </c>
      <c r="E417" s="7">
        <v>5.6</v>
      </c>
      <c r="F417" s="7">
        <v>19</v>
      </c>
      <c r="G417" s="7">
        <v>150</v>
      </c>
      <c r="H417" s="7">
        <v>238</v>
      </c>
      <c r="I417" s="7">
        <v>28</v>
      </c>
      <c r="J417" s="7">
        <v>182</v>
      </c>
      <c r="K417" s="7">
        <v>0.2</v>
      </c>
      <c r="L417" s="7">
        <v>0.06</v>
      </c>
      <c r="M417" s="7">
        <v>1.2</v>
      </c>
      <c r="N417" s="7">
        <v>0.04</v>
      </c>
    </row>
    <row r="418" spans="1:14" ht="12.75" customHeight="1">
      <c r="A418" s="7">
        <v>421</v>
      </c>
      <c r="B418" s="9" t="s">
        <v>137</v>
      </c>
      <c r="C418" s="14" t="s">
        <v>189</v>
      </c>
      <c r="D418" s="7">
        <v>5.3</v>
      </c>
      <c r="E418" s="7">
        <v>3.4</v>
      </c>
      <c r="F418" s="7">
        <v>38.9</v>
      </c>
      <c r="G418" s="7">
        <v>207</v>
      </c>
      <c r="H418" s="7">
        <v>10.8</v>
      </c>
      <c r="I418" s="7">
        <v>8.3</v>
      </c>
      <c r="J418" s="7">
        <v>48.7</v>
      </c>
      <c r="K418" s="7">
        <v>0.7</v>
      </c>
      <c r="L418" s="7">
        <v>0.09</v>
      </c>
      <c r="M418" s="7">
        <v>0</v>
      </c>
      <c r="N418" s="7">
        <v>0.02</v>
      </c>
    </row>
    <row r="419" spans="1:14" ht="12.75" customHeight="1">
      <c r="A419" s="7"/>
      <c r="B419" s="18" t="s">
        <v>31</v>
      </c>
      <c r="C419" s="12"/>
      <c r="D419" s="12">
        <f aca="true" t="shared" si="78" ref="D419:N419">D417+D418</f>
        <v>11.3</v>
      </c>
      <c r="E419" s="12">
        <f t="shared" si="78"/>
        <v>9</v>
      </c>
      <c r="F419" s="12">
        <f t="shared" si="78"/>
        <v>57.9</v>
      </c>
      <c r="G419" s="12">
        <f t="shared" si="78"/>
        <v>357</v>
      </c>
      <c r="H419" s="12">
        <f t="shared" si="78"/>
        <v>248.8</v>
      </c>
      <c r="I419" s="12">
        <f t="shared" si="78"/>
        <v>36.3</v>
      </c>
      <c r="J419" s="12">
        <f t="shared" si="78"/>
        <v>230.7</v>
      </c>
      <c r="K419" s="12">
        <f t="shared" si="78"/>
        <v>0.8999999999999999</v>
      </c>
      <c r="L419" s="12">
        <f t="shared" si="78"/>
        <v>0.15</v>
      </c>
      <c r="M419" s="12">
        <f t="shared" si="78"/>
        <v>1.2</v>
      </c>
      <c r="N419" s="12">
        <f t="shared" si="78"/>
        <v>0.06</v>
      </c>
    </row>
    <row r="420" spans="1:14" ht="12.75" customHeight="1">
      <c r="A420" s="7"/>
      <c r="B420" s="41" t="s">
        <v>46</v>
      </c>
      <c r="C420" s="43"/>
      <c r="D420" s="25">
        <f aca="true" t="shared" si="79" ref="D420:N420">D408+D415+D419</f>
        <v>52.8</v>
      </c>
      <c r="E420" s="25">
        <f t="shared" si="79"/>
        <v>61.8</v>
      </c>
      <c r="F420" s="25">
        <f t="shared" si="79"/>
        <v>214.50000000000003</v>
      </c>
      <c r="G420" s="25">
        <f t="shared" si="79"/>
        <v>1719</v>
      </c>
      <c r="H420" s="25">
        <f t="shared" si="79"/>
        <v>657.3</v>
      </c>
      <c r="I420" s="25">
        <f t="shared" si="79"/>
        <v>197.10000000000002</v>
      </c>
      <c r="J420" s="25">
        <f t="shared" si="79"/>
        <v>816.7</v>
      </c>
      <c r="K420" s="25">
        <f t="shared" si="79"/>
        <v>9.4</v>
      </c>
      <c r="L420" s="25">
        <f t="shared" si="79"/>
        <v>0.88</v>
      </c>
      <c r="M420" s="25">
        <f t="shared" si="79"/>
        <v>75.1</v>
      </c>
      <c r="N420" s="25">
        <f t="shared" si="79"/>
        <v>0.19</v>
      </c>
    </row>
    <row r="421" spans="1:14" ht="12.75" customHeight="1">
      <c r="A421" s="7"/>
      <c r="B421" s="9" t="s">
        <v>190</v>
      </c>
      <c r="C421" s="12"/>
      <c r="D421" s="45">
        <f aca="true" t="shared" si="80" ref="D421:N421">D23+D44+D66+D87+D107+D129+D149+D169+D190+D210+D232+D253+D273+D294+D315+D337+D357+D377+D399+D420</f>
        <v>1237.5399999999997</v>
      </c>
      <c r="E421" s="45">
        <f t="shared" si="80"/>
        <v>1106.72</v>
      </c>
      <c r="F421" s="45">
        <f t="shared" si="80"/>
        <v>4610.77</v>
      </c>
      <c r="G421" s="45">
        <f t="shared" si="80"/>
        <v>34236</v>
      </c>
      <c r="H421" s="45">
        <f t="shared" si="80"/>
        <v>13206.099999999997</v>
      </c>
      <c r="I421" s="45">
        <f t="shared" si="80"/>
        <v>4533.133333333334</v>
      </c>
      <c r="J421" s="45">
        <f t="shared" si="80"/>
        <v>16567</v>
      </c>
      <c r="K421" s="45">
        <f t="shared" si="80"/>
        <v>227.24</v>
      </c>
      <c r="L421" s="45">
        <f t="shared" si="80"/>
        <v>20.535999999999998</v>
      </c>
      <c r="M421" s="45">
        <f t="shared" si="80"/>
        <v>840.18</v>
      </c>
      <c r="N421" s="45">
        <f t="shared" si="80"/>
        <v>6.6640000000000015</v>
      </c>
    </row>
    <row r="422" spans="1:14" ht="14.25" customHeight="1">
      <c r="A422" s="9"/>
      <c r="B422" s="46" t="s">
        <v>191</v>
      </c>
      <c r="C422" s="47"/>
      <c r="D422" s="48">
        <f aca="true" t="shared" si="81" ref="D422:N422">D421/20</f>
        <v>61.87699999999999</v>
      </c>
      <c r="E422" s="48">
        <f t="shared" si="81"/>
        <v>55.336</v>
      </c>
      <c r="F422" s="48">
        <f t="shared" si="81"/>
        <v>230.53850000000003</v>
      </c>
      <c r="G422" s="48">
        <f t="shared" si="81"/>
        <v>1711.8</v>
      </c>
      <c r="H422" s="48">
        <f t="shared" si="81"/>
        <v>660.3049999999998</v>
      </c>
      <c r="I422" s="48">
        <f t="shared" si="81"/>
        <v>226.6566666666667</v>
      </c>
      <c r="J422" s="48">
        <f t="shared" si="81"/>
        <v>828.35</v>
      </c>
      <c r="K422" s="48">
        <f t="shared" si="81"/>
        <v>11.362</v>
      </c>
      <c r="L422" s="48">
        <f t="shared" si="81"/>
        <v>1.0268</v>
      </c>
      <c r="M422" s="48">
        <f t="shared" si="81"/>
        <v>42.009</v>
      </c>
      <c r="N422" s="48">
        <f t="shared" si="81"/>
        <v>0.33320000000000005</v>
      </c>
    </row>
    <row r="423" spans="1:14" ht="14.25" customHeight="1">
      <c r="A423" s="49"/>
      <c r="B423" s="49"/>
      <c r="C423" s="50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</row>
    <row r="424" spans="1:14" ht="14.25" customHeight="1">
      <c r="A424" s="52" t="s">
        <v>192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</row>
  </sheetData>
  <sheetProtection selectLockedCells="1" selectUnlockedCells="1"/>
  <mergeCells count="8">
    <mergeCell ref="L1:N1"/>
    <mergeCell ref="A424:N424"/>
    <mergeCell ref="A1:A2"/>
    <mergeCell ref="B1:B2"/>
    <mergeCell ref="C1:C2"/>
    <mergeCell ref="D1:F1"/>
    <mergeCell ref="G1:G2"/>
    <mergeCell ref="H1:K1"/>
  </mergeCells>
  <printOptions horizontalCentered="1"/>
  <pageMargins left="0.1968503937007874" right="0.2362204724409449" top="0.4330708661417323" bottom="0.2362204724409449" header="0.5118110236220472" footer="0.5118110236220472"/>
  <pageSetup horizontalDpi="300" verticalDpi="300" orientation="landscape" paperSize="9" scale="112" r:id="rId1"/>
  <rowBreaks count="12" manualBreakCount="12">
    <brk id="31" max="255" man="1"/>
    <brk id="62" max="255" man="1"/>
    <brk id="94" max="255" man="1"/>
    <brk id="125" max="255" man="1"/>
    <brk id="157" max="255" man="1"/>
    <brk id="189" max="255" man="1"/>
    <brk id="221" max="255" man="1"/>
    <brk id="252" max="255" man="1"/>
    <brk id="284" max="255" man="1"/>
    <brk id="315" max="255" man="1"/>
    <brk id="347" max="255" man="1"/>
    <brk id="3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L12"/>
  <sheetViews>
    <sheetView view="pageBreakPreview" zoomScale="85" zoomScaleNormal="86" zoomScaleSheetLayoutView="85" zoomScalePageLayoutView="0" workbookViewId="0" topLeftCell="A1">
      <selection activeCell="B12" sqref="B12"/>
    </sheetView>
  </sheetViews>
  <sheetFormatPr defaultColWidth="9.00390625" defaultRowHeight="15"/>
  <sheetData>
    <row r="8" spans="2:12" ht="15">
      <c r="B8" s="7">
        <v>2.4</v>
      </c>
      <c r="C8" s="7">
        <v>0.6</v>
      </c>
      <c r="D8" s="7">
        <v>17.1</v>
      </c>
      <c r="E8" s="7">
        <v>84</v>
      </c>
      <c r="F8" s="7">
        <v>11.7</v>
      </c>
      <c r="G8" s="7">
        <v>10</v>
      </c>
      <c r="H8" s="7">
        <v>27</v>
      </c>
      <c r="I8" s="7">
        <v>0.6</v>
      </c>
      <c r="J8" s="7">
        <v>0.09</v>
      </c>
      <c r="K8" s="7">
        <v>0</v>
      </c>
      <c r="L8" s="7">
        <v>0</v>
      </c>
    </row>
    <row r="9" spans="2:12" ht="15">
      <c r="B9">
        <f aca="true" t="shared" si="0" ref="B9:L9">B8*20/30</f>
        <v>1.6</v>
      </c>
      <c r="C9">
        <f t="shared" si="0"/>
        <v>0.4</v>
      </c>
      <c r="D9">
        <f t="shared" si="0"/>
        <v>11.4</v>
      </c>
      <c r="E9">
        <f t="shared" si="0"/>
        <v>56</v>
      </c>
      <c r="F9">
        <f t="shared" si="0"/>
        <v>7.8</v>
      </c>
      <c r="G9">
        <f t="shared" si="0"/>
        <v>6.666666666666667</v>
      </c>
      <c r="H9">
        <f t="shared" si="0"/>
        <v>18</v>
      </c>
      <c r="I9">
        <f t="shared" si="0"/>
        <v>0.4</v>
      </c>
      <c r="J9">
        <f t="shared" si="0"/>
        <v>0.05999999999999999</v>
      </c>
      <c r="K9">
        <f t="shared" si="0"/>
        <v>0</v>
      </c>
      <c r="L9">
        <f t="shared" si="0"/>
        <v>0</v>
      </c>
    </row>
    <row r="10" spans="2:12" ht="15">
      <c r="B10" s="7">
        <v>4.5</v>
      </c>
      <c r="C10" s="23">
        <v>0.9</v>
      </c>
      <c r="D10" s="7">
        <v>30</v>
      </c>
      <c r="E10" s="7">
        <v>147</v>
      </c>
      <c r="F10" s="7">
        <v>32.7</v>
      </c>
      <c r="G10" s="7">
        <v>24</v>
      </c>
      <c r="H10" s="7">
        <v>72</v>
      </c>
      <c r="I10" s="7">
        <v>1.77</v>
      </c>
      <c r="J10" s="7">
        <v>0.19</v>
      </c>
      <c r="K10" s="7">
        <v>0</v>
      </c>
      <c r="L10" s="7">
        <v>0</v>
      </c>
    </row>
    <row r="11" spans="2:12" ht="15">
      <c r="B11">
        <f aca="true" t="shared" si="1" ref="B11:L11">B10-B8</f>
        <v>2.1</v>
      </c>
      <c r="C11">
        <f t="shared" si="1"/>
        <v>0.30000000000000004</v>
      </c>
      <c r="D11">
        <f t="shared" si="1"/>
        <v>12.899999999999999</v>
      </c>
      <c r="E11">
        <f t="shared" si="1"/>
        <v>63</v>
      </c>
      <c r="F11">
        <f t="shared" si="1"/>
        <v>21.000000000000004</v>
      </c>
      <c r="G11">
        <f t="shared" si="1"/>
        <v>14</v>
      </c>
      <c r="H11">
        <f t="shared" si="1"/>
        <v>45</v>
      </c>
      <c r="I11">
        <f t="shared" si="1"/>
        <v>1.17</v>
      </c>
      <c r="J11">
        <f t="shared" si="1"/>
        <v>0.1</v>
      </c>
      <c r="K11">
        <f t="shared" si="1"/>
        <v>0</v>
      </c>
      <c r="L11">
        <f t="shared" si="1"/>
        <v>0</v>
      </c>
    </row>
    <row r="12" spans="2:12" ht="15">
      <c r="B12">
        <f aca="true" t="shared" si="2" ref="B12:L12">B11+B9</f>
        <v>3.7</v>
      </c>
      <c r="C12">
        <f t="shared" si="2"/>
        <v>0.7000000000000001</v>
      </c>
      <c r="D12">
        <f t="shared" si="2"/>
        <v>24.299999999999997</v>
      </c>
      <c r="E12">
        <f t="shared" si="2"/>
        <v>119</v>
      </c>
      <c r="F12">
        <f t="shared" si="2"/>
        <v>28.800000000000004</v>
      </c>
      <c r="G12">
        <f t="shared" si="2"/>
        <v>20.666666666666668</v>
      </c>
      <c r="H12">
        <f t="shared" si="2"/>
        <v>63</v>
      </c>
      <c r="I12">
        <f t="shared" si="2"/>
        <v>1.5699999999999998</v>
      </c>
      <c r="J12">
        <f t="shared" si="2"/>
        <v>0.16</v>
      </c>
      <c r="K12">
        <f t="shared" si="2"/>
        <v>0</v>
      </c>
      <c r="L12">
        <f t="shared" si="2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M15" sqref="M15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cp:keywords/>
  <dc:description/>
  <cp:lastModifiedBy>User</cp:lastModifiedBy>
  <cp:lastPrinted>2021-12-20T13:42:00Z</cp:lastPrinted>
  <dcterms:created xsi:type="dcterms:W3CDTF">2006-09-15T21:00:00Z</dcterms:created>
  <dcterms:modified xsi:type="dcterms:W3CDTF">2021-12-20T13:53:08Z</dcterms:modified>
  <cp:category/>
  <cp:version/>
  <cp:contentType/>
  <cp:contentStatus/>
  <cp:revision>188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